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25" windowWidth="7260" windowHeight="3300" tabRatio="783" activeTab="2"/>
  </bookViews>
  <sheets>
    <sheet name="Титульный" sheetId="1" r:id="rId1"/>
    <sheet name="разд1сен для ГПП" sheetId="2" state="hidden" r:id="rId2"/>
    <sheet name="разд1окт" sheetId="3" r:id="rId3"/>
    <sheet name="разд1ноя" sheetId="4" state="hidden" r:id="rId4"/>
    <sheet name="разд2" sheetId="5" state="hidden" r:id="rId5"/>
    <sheet name="раздел 2" sheetId="6" state="hidden" r:id="rId6"/>
  </sheets>
  <definedNames>
    <definedName name="_xlnm.Print_Titles" localSheetId="3">'разд1ноя'!$6:$9</definedName>
    <definedName name="_xlnm.Print_Titles" localSheetId="2">'разд1окт'!$6:$9</definedName>
    <definedName name="_xlnm.Print_Titles" localSheetId="1">'разд1сен для ГПП'!$6:$9</definedName>
    <definedName name="_xlnm.Print_Area" localSheetId="0">'Титульный'!$A$1:$EZ$34</definedName>
  </definedNames>
  <calcPr fullCalcOnLoad="1"/>
</workbook>
</file>

<file path=xl/sharedStrings.xml><?xml version="1.0" encoding="utf-8"?>
<sst xmlns="http://schemas.openxmlformats.org/spreadsheetml/2006/main" count="425" uniqueCount="197">
  <si>
    <t>Раздел 1</t>
  </si>
  <si>
    <t>Наименование видов экономической деятельности</t>
  </si>
  <si>
    <t>№
строки</t>
  </si>
  <si>
    <r>
      <t xml:space="preserve">Код по ОКВЭД </t>
    </r>
    <r>
      <rPr>
        <vertAlign val="superscript"/>
        <sz val="10"/>
        <rFont val="Times New Roman"/>
        <family val="1"/>
      </rPr>
      <t>1</t>
    </r>
  </si>
  <si>
    <t>Средняя численность работников за отчетный месяц (при числе работников до 15 человек - за период с начала года), человек в целых единицах</t>
  </si>
  <si>
    <t>Фонд начисленной заработной платы работников за отчетный месяц (при числе работников до 15 человек - за период с начала года), тыс. руб. с одним десятичным знаком</t>
  </si>
  <si>
    <t>всего (сумма граф 2, 3, 4)</t>
  </si>
  <si>
    <t>в том числе</t>
  </si>
  <si>
    <t>работниками списочного состава</t>
  </si>
  <si>
    <t>внешними совместителями</t>
  </si>
  <si>
    <t>всего (сумма граф 8, 9, 10)</t>
  </si>
  <si>
    <r>
      <t xml:space="preserve">работников спи-сочного состава 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</si>
  <si>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3</t>
    </r>
  </si>
  <si>
    <r>
      <t xml:space="preserve">работников, 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</si>
  <si>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t xml:space="preserve">работников списочного состава (без внешних совместителей) </t>
  </si>
  <si>
    <t xml:space="preserve">внешних совместителей </t>
  </si>
  <si>
    <t>работников, выполнявших работы по договорам гражданско-правового характера, и других лиц несписочного состава</t>
  </si>
  <si>
    <t>А</t>
  </si>
  <si>
    <t>Б</t>
  </si>
  <si>
    <t>В</t>
  </si>
  <si>
    <t>1. За отчетный месяц</t>
  </si>
  <si>
    <t xml:space="preserve">Всего </t>
  </si>
  <si>
    <t>01</t>
  </si>
  <si>
    <t>в том числе по видам деятельности:</t>
  </si>
  <si>
    <t>ДОБЫЧА</t>
  </si>
  <si>
    <t>Добыча природного газа и газового конденсата</t>
  </si>
  <si>
    <t>11.10.2</t>
  </si>
  <si>
    <t>ПРОЧИЕ ОТРАСЛИ</t>
  </si>
  <si>
    <t>добыча природного газа и газового конденсата</t>
  </si>
  <si>
    <t>северные надбавки, районное регулирование</t>
  </si>
  <si>
    <t>РАЗДЕЛ  2</t>
  </si>
  <si>
    <t>ИСПОЛЬЗОВАНИЕ РАБОЧЕГО ВРЕМЕНИ</t>
  </si>
  <si>
    <t>Коды по ОКЕИ: человек - 792; человеко-день - 540</t>
  </si>
  <si>
    <t>Наименование показателей</t>
  </si>
  <si>
    <t>Номер строки</t>
  </si>
  <si>
    <t>С начала года</t>
  </si>
  <si>
    <t>Число неотработанных человеко-часов работниками, работавшими неполное рабочее время по инициативе администрации, человеко-часов</t>
  </si>
  <si>
    <t>Число человеко-дней отпусков по инициативе администрации, человеко-дней</t>
  </si>
  <si>
    <t xml:space="preserve">                  в том числе без сохранения заработной платы</t>
  </si>
  <si>
    <t>Число человеко-дней отпусков без сохранения заработной платы, предоставленных работникам списочного состава (учтенным в графе 2 раздела 1) в соответствии с законодательством и по собственному желанию, человеко-дней</t>
  </si>
  <si>
    <t>Число человеко-дней болезни (приходящиеся на рабочие дни по календарю) работников списочного состава (учтенных в графе 2 раздела 1) в соответствии с листками временной нетрудоспособности, человеко-дней</t>
  </si>
  <si>
    <r>
      <t>Численность работников списочного состава, работавших неполное время по инициативе администрации, человек</t>
    </r>
    <r>
      <rPr>
        <vertAlign val="superscript"/>
        <sz val="9"/>
        <rFont val="Arial Cyr"/>
        <family val="0"/>
      </rPr>
      <t>5</t>
    </r>
  </si>
  <si>
    <r>
      <t>Численность работников списочного состава, которым были предоставлены отпуска без сохранения или с частичным сохранением заработной платы по инициативе администрации, человек</t>
    </r>
    <r>
      <rPr>
        <vertAlign val="superscript"/>
        <sz val="9"/>
        <rFont val="Arial Cyr"/>
        <family val="0"/>
      </rPr>
      <t>5</t>
    </r>
  </si>
  <si>
    <r>
      <t xml:space="preserve">                   в том числе без сохранения заработной платы</t>
    </r>
    <r>
      <rPr>
        <vertAlign val="superscript"/>
        <sz val="9"/>
        <rFont val="Arial Cyr"/>
        <family val="0"/>
      </rPr>
      <t>5</t>
    </r>
  </si>
  <si>
    <r>
      <t>Численность работников списочного состава (учтенных в графе 2 раздела 1), которым были предоставлены отпуска без сохранения заработной платы в соответствии с законодательством и по собственному желанию, человек</t>
    </r>
    <r>
      <rPr>
        <vertAlign val="superscript"/>
        <sz val="9"/>
        <rFont val="Arial Cyr"/>
        <family val="0"/>
      </rPr>
      <t>5</t>
    </r>
  </si>
  <si>
    <r>
      <t>5</t>
    </r>
    <r>
      <rPr>
        <sz val="9"/>
        <rFont val="Arial Cyr"/>
        <family val="2"/>
      </rPr>
      <t>Если работник в течение отчетного периода несколько раз переводился на работу на неполное рабочее время или имел более одного отпуска, то он показывается один раз до конца года как один человек (целая единица)</t>
    </r>
  </si>
  <si>
    <t>РАЗДЕЛ  3</t>
  </si>
  <si>
    <t xml:space="preserve">ДВИЖЕНИЕ РАБОТНИКОВ </t>
  </si>
  <si>
    <t>Коды по ОКЕИ: человек - 792</t>
  </si>
  <si>
    <t>Человек (списочного состава без внешних совместителей)</t>
  </si>
  <si>
    <t>А.С начала года</t>
  </si>
  <si>
    <t>Принято работников  -  всего</t>
  </si>
  <si>
    <t xml:space="preserve">          в том числе на дополнительно введенные рабочие места</t>
  </si>
  <si>
    <t>Выбыло работников  -  всего</t>
  </si>
  <si>
    <t xml:space="preserve">                          из них:</t>
  </si>
  <si>
    <t xml:space="preserve">          в связи с сокращением численности персонала</t>
  </si>
  <si>
    <t xml:space="preserve">                         в том числе в связи с массовым увольнением</t>
  </si>
  <si>
    <t xml:space="preserve">          по собственному желанию</t>
  </si>
  <si>
    <t>Б.На конец отчетного периода</t>
  </si>
  <si>
    <t xml:space="preserve">Численность работников списочного состава </t>
  </si>
  <si>
    <t xml:space="preserve">Число вакантных рабочих мест (требуемых работников) </t>
  </si>
  <si>
    <t>В.На ближайший квартал</t>
  </si>
  <si>
    <t xml:space="preserve">    Руководитель </t>
  </si>
  <si>
    <t xml:space="preserve">   Должностное лицо,</t>
  </si>
  <si>
    <t xml:space="preserve">   ответственное за</t>
  </si>
  <si>
    <t>1. С начала 2008 года</t>
  </si>
  <si>
    <t>КОНФИДЕНЦИАЛЬНОСТЬ ГАРАНТИРУЕТСЯ ПОЛУЧАТЕЛЕМ ИНФОРМАЦИИ</t>
  </si>
  <si>
    <t>Код</t>
  </si>
  <si>
    <t>Месячная</t>
  </si>
  <si>
    <t>0606010</t>
  </si>
  <si>
    <t>02</t>
  </si>
  <si>
    <t>Деятельность санитарно-курортных учреждений</t>
  </si>
  <si>
    <t>85.11.2</t>
  </si>
  <si>
    <t xml:space="preserve">из строки 01 основное производство </t>
  </si>
  <si>
    <t>03</t>
  </si>
  <si>
    <t>Вуктыльское газопромысловое управление  филиал ООО "Газпром переработка"</t>
  </si>
  <si>
    <t>Должностное лицо,</t>
  </si>
  <si>
    <t>ответственное</t>
  </si>
  <si>
    <t>за составление формы</t>
  </si>
  <si>
    <t>организации</t>
  </si>
  <si>
    <t xml:space="preserve">Руководитель </t>
  </si>
  <si>
    <t>(Ф.И.О.)</t>
  </si>
  <si>
    <t>_____________________________</t>
  </si>
  <si>
    <t>подпись</t>
  </si>
  <si>
    <t>(номер контактного телефона)</t>
  </si>
  <si>
    <t>(дата составления документа)</t>
  </si>
  <si>
    <t>(должность)</t>
  </si>
  <si>
    <t>ПРОЧИЕ ВИДЫ ДЕЯТЕЛЬНОСТИ</t>
  </si>
  <si>
    <t>Выплаты социального характера работников - всего, с начала года (за I квартал, I полугодие, 9 месяцев, год), тыс. руб. с одним десятичным знаком</t>
  </si>
  <si>
    <t xml:space="preserve">Количество отработанных человеко-часов с начала года (за I квартал, I полугодие, 9 месяцев, год), человеко-часов </t>
  </si>
  <si>
    <t>1. С начала 2009 года</t>
  </si>
  <si>
    <t>из строки 01 основное производство</t>
  </si>
  <si>
    <t xml:space="preserve">             В.В. Салюков           </t>
  </si>
  <si>
    <t xml:space="preserve">           Экономист по труду            </t>
  </si>
  <si>
    <r>
      <t>____</t>
    </r>
    <r>
      <rPr>
        <u val="single"/>
        <sz val="11"/>
        <rFont val="Times New Roman"/>
        <family val="1"/>
      </rPr>
      <t>Бригадирова Т.П.</t>
    </r>
    <r>
      <rPr>
        <sz val="11"/>
        <rFont val="Times New Roman"/>
        <family val="1"/>
      </rPr>
      <t>_____</t>
    </r>
  </si>
  <si>
    <t xml:space="preserve">              66 - 2 - 07                </t>
  </si>
  <si>
    <r>
      <t xml:space="preserve"> "</t>
    </r>
    <r>
      <rPr>
        <u val="single"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" </t>
    </r>
  </si>
  <si>
    <r>
      <t xml:space="preserve"> </t>
    </r>
    <r>
      <rPr>
        <u val="single"/>
        <sz val="10"/>
        <rFont val="Times New Roman"/>
        <family val="1"/>
      </rPr>
      <t xml:space="preserve">                         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год</t>
    </r>
  </si>
  <si>
    <t xml:space="preserve"> ___________________________</t>
  </si>
  <si>
    <t xml:space="preserve">                                   (фио)                                             (подпись)</t>
  </si>
  <si>
    <t xml:space="preserve">                                                         (должность)                                 (фио) </t>
  </si>
  <si>
    <t>(подпись)</t>
  </si>
  <si>
    <t xml:space="preserve">                           (номер контактного телефона)                                            (дата составления документа)</t>
  </si>
  <si>
    <r>
      <t xml:space="preserve">   составление формы   </t>
    </r>
    <r>
      <rPr>
        <u val="single"/>
        <sz val="10"/>
        <rFont val="Arial"/>
        <family val="2"/>
      </rPr>
      <t xml:space="preserve"> экономист по труду </t>
    </r>
    <r>
      <rPr>
        <sz val="10"/>
        <rFont val="Arial"/>
        <family val="2"/>
      </rPr>
      <t xml:space="preserve">          </t>
    </r>
    <r>
      <rPr>
        <u val="single"/>
        <sz val="10"/>
        <rFont val="Arial"/>
        <family val="2"/>
      </rPr>
      <t xml:space="preserve">   Т.П.Бригадирова    </t>
    </r>
    <r>
      <rPr>
        <sz val="10"/>
        <rFont val="Arial"/>
        <family val="2"/>
      </rPr>
      <t xml:space="preserve">           ________________</t>
    </r>
  </si>
  <si>
    <t>Вуктыльское ГПУ  филиал ООО "Газпром переработка"</t>
  </si>
  <si>
    <t xml:space="preserve">  </t>
  </si>
  <si>
    <t>Числленность работников, намеченных  к высвобождению</t>
  </si>
  <si>
    <t>ВГПУ  свод</t>
  </si>
  <si>
    <r>
      <t xml:space="preserve">    организации                </t>
    </r>
    <r>
      <rPr>
        <u val="single"/>
        <sz val="10"/>
        <rFont val="Arial"/>
        <family val="2"/>
      </rPr>
      <t xml:space="preserve">      В.В. Салюков       </t>
    </r>
    <r>
      <rPr>
        <sz val="10"/>
        <rFont val="Arial"/>
        <family val="2"/>
      </rPr>
      <t xml:space="preserve">             ________________</t>
    </r>
  </si>
  <si>
    <r>
      <t>Количество отработанных человеко-часов с начала года (за I квартал, I полугодие,</t>
    </r>
    <r>
      <rPr>
        <b/>
        <i/>
        <u val="single"/>
        <sz val="10"/>
        <rFont val="Times New Roman"/>
        <family val="1"/>
      </rPr>
      <t xml:space="preserve"> 9 месяцев</t>
    </r>
    <r>
      <rPr>
        <sz val="10"/>
        <rFont val="Times New Roman"/>
        <family val="1"/>
      </rPr>
      <t xml:space="preserve">, год), человеко-часов </t>
    </r>
  </si>
  <si>
    <r>
      <t>Выплаты социального характера работников - всего, с начала года (за I квартал, I полугодие,</t>
    </r>
    <r>
      <rPr>
        <b/>
        <i/>
        <u val="single"/>
        <sz val="10"/>
        <rFont val="Times New Roman"/>
        <family val="1"/>
      </rPr>
      <t xml:space="preserve"> 9 месяцев</t>
    </r>
    <r>
      <rPr>
        <sz val="10"/>
        <rFont val="Times New Roman"/>
        <family val="1"/>
      </rPr>
      <t>, год), тыс. руб. с одним десятичным знаком</t>
    </r>
  </si>
  <si>
    <r>
      <t xml:space="preserve">                     </t>
    </r>
    <r>
      <rPr>
        <u val="single"/>
        <sz val="10"/>
        <rFont val="Arial"/>
        <family val="2"/>
      </rPr>
      <t xml:space="preserve">           66-2-07            </t>
    </r>
    <r>
      <rPr>
        <sz val="10"/>
        <rFont val="Arial"/>
        <family val="2"/>
      </rPr>
      <t xml:space="preserve">                                      "</t>
    </r>
    <r>
      <rPr>
        <u val="single"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"   </t>
    </r>
    <r>
      <rPr>
        <u val="single"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 xml:space="preserve"> 2010 года</t>
    </r>
  </si>
  <si>
    <r>
      <t xml:space="preserve">(заполняется за </t>
    </r>
    <r>
      <rPr>
        <b/>
        <i/>
        <u val="single"/>
        <sz val="10"/>
        <rFont val="Arial Cyr"/>
        <family val="0"/>
      </rPr>
      <t>1 квартал</t>
    </r>
    <r>
      <rPr>
        <b/>
        <u val="single"/>
        <sz val="10"/>
        <rFont val="Arial Cyr"/>
        <family val="0"/>
      </rPr>
      <t>,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1 полугодие</t>
    </r>
    <r>
      <rPr>
        <sz val="10"/>
        <rFont val="Arial Cyr"/>
        <family val="0"/>
      </rPr>
      <t>,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9 месяцев, </t>
    </r>
    <r>
      <rPr>
        <sz val="10"/>
        <rFont val="Arial Cyr"/>
        <family val="0"/>
      </rPr>
      <t>год</t>
    </r>
    <r>
      <rPr>
        <sz val="10"/>
        <rFont val="Arial Cyr"/>
        <family val="2"/>
      </rPr>
      <t>)</t>
    </r>
  </si>
  <si>
    <r>
      <t xml:space="preserve">(заполняется за </t>
    </r>
    <r>
      <rPr>
        <b/>
        <i/>
        <u val="single"/>
        <sz val="10"/>
        <rFont val="Arial Cyr"/>
        <family val="0"/>
      </rPr>
      <t>1 квартал</t>
    </r>
    <r>
      <rPr>
        <sz val="10"/>
        <rFont val="Arial Cyr"/>
        <family val="0"/>
      </rPr>
      <t>,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1 полугодие</t>
    </r>
    <r>
      <rPr>
        <sz val="10"/>
        <rFont val="Arial Cyr"/>
        <family val="0"/>
      </rPr>
      <t>,</t>
    </r>
    <r>
      <rPr>
        <b/>
        <i/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9 месяцев, </t>
    </r>
    <r>
      <rPr>
        <sz val="10"/>
        <rFont val="Arial Cyr"/>
        <family val="0"/>
      </rPr>
      <t>год)</t>
    </r>
  </si>
  <si>
    <t>1. С начала 2010 года</t>
  </si>
  <si>
    <t xml:space="preserve"> год</t>
  </si>
  <si>
    <t>»</t>
  </si>
  <si>
    <t>«</t>
  </si>
  <si>
    <t>юридического лица)</t>
  </si>
  <si>
    <t>статистическую информацию от имени</t>
  </si>
  <si>
    <t>(лицо, уполномоченное предоставлять</t>
  </si>
  <si>
    <t>предоставление статистической информации</t>
  </si>
  <si>
    <t>Должностное лицо, ответственное за</t>
  </si>
  <si>
    <t>Численность требуемых работников на вакантные рабочие места</t>
  </si>
  <si>
    <t>Численность работников списочного состава</t>
  </si>
  <si>
    <t>Б. На конец отчетного года</t>
  </si>
  <si>
    <t>по собственному желанию</t>
  </si>
  <si>
    <t>в связи с сокращением численности работников</t>
  </si>
  <si>
    <t>из них:</t>
  </si>
  <si>
    <t>Численность выбывших работников - всего</t>
  </si>
  <si>
    <t>в том числе на дополнительно введенные (созданные) рабочие места</t>
  </si>
  <si>
    <t>Численность принятых работников - всего</t>
  </si>
  <si>
    <t>А. С начала года</t>
  </si>
  <si>
    <t>Человек (списочного состава
без внешних совместителей)</t>
  </si>
  <si>
    <t>Код по ОКЕИ: человек - 792</t>
  </si>
  <si>
    <t>(заполняется за год)</t>
  </si>
  <si>
    <t>Движение работников</t>
  </si>
  <si>
    <t>Раздел 2</t>
  </si>
  <si>
    <t>экономист по труду</t>
  </si>
  <si>
    <t>66 - 2 - 07</t>
  </si>
  <si>
    <t>9 месяцев</t>
  </si>
  <si>
    <t>В отчете для статистике не учтены 5,3 тыс. руб. (поправка после сдачи отчета). Учесть в отчете за октябрь</t>
  </si>
  <si>
    <t>Но для отчета в ООО "ГПП" в октябрь не включать . Отчеты статистики и ООО "ГПП" будут рвать на 5,3 тыс.руб. за сентябрь и октябрь</t>
  </si>
  <si>
    <t xml:space="preserve"> января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</si>
  <si>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</si>
  <si>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</si>
  <si>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</si>
  <si>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ЧИСЛЕННОСТИ, ЗАРАБОТНОЙ ПЛАТЕ И ДВИЖЕНИИ РАБОТНИКОВ</t>
  </si>
  <si>
    <t xml:space="preserve">за </t>
  </si>
  <si>
    <t xml:space="preserve"> г.</t>
  </si>
  <si>
    <t>(месяц)</t>
  </si>
  <si>
    <t>Предоставляют:</t>
  </si>
  <si>
    <t>Сроки предоставления</t>
  </si>
  <si>
    <t>Форма № П-4</t>
  </si>
  <si>
    <t>юридические лица (кроме субъектов малого предпринимательства) всех видов</t>
  </si>
  <si>
    <t>Приказ Росстата:</t>
  </si>
  <si>
    <t>экономической деятельности и форм собственности:</t>
  </si>
  <si>
    <t>средняя численность работников которых превышает 15 человек, включая</t>
  </si>
  <si>
    <t>не позднее 15 числа</t>
  </si>
  <si>
    <t>Об утверждении формы</t>
  </si>
  <si>
    <t>работающих по совместительству и договорам гражданско-правового характера;</t>
  </si>
  <si>
    <t>после отчетного периода</t>
  </si>
  <si>
    <t>средняя численность работников которых не превышает 15 человек, включая</t>
  </si>
  <si>
    <t>ежеквартально не позднее</t>
  </si>
  <si>
    <t>О внесении изменений (при наличии)</t>
  </si>
  <si>
    <t>работающих по совместительству и договорам гражданско-правового характера:</t>
  </si>
  <si>
    <t>15 числа после отчетного периода</t>
  </si>
  <si>
    <t>от</t>
  </si>
  <si>
    <t>№</t>
  </si>
  <si>
    <t>-</t>
  </si>
  <si>
    <t>территориальному органу Росстата в субъекте Российской Федерации
по установленному им адресу</t>
  </si>
  <si>
    <t>Почтовый адрес</t>
  </si>
  <si>
    <t>Код
формы
по ОКУД</t>
  </si>
  <si>
    <t>отчитывающейся организации
по ОКПО</t>
  </si>
  <si>
    <t xml:space="preserve">Наименование отчитывающейся организации  </t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</si>
  <si>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сентябрь 2012 года</t>
    </r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</si>
  <si>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ноябрь 2012 года</t>
    </r>
  </si>
  <si>
    <t>15</t>
  </si>
  <si>
    <t>Вуктыльское газопромысловое управление  филиал ООО "Газпром добыча Краснодар"</t>
  </si>
  <si>
    <t>Игнатенко А.В.</t>
  </si>
  <si>
    <t>169570, г.Вуктыл, ул. Пионерская, 4, Республика Коми</t>
  </si>
  <si>
    <t>Деятельность санаторно-курортных учреждений</t>
  </si>
  <si>
    <t xml:space="preserve">ПАО "Газпром" филиал ООО  "Газпром добыча Краснодар" - Вуктыльское ГПУ  </t>
  </si>
  <si>
    <t>153784870004</t>
  </si>
  <si>
    <t>М.Н.Макаренко</t>
  </si>
  <si>
    <r>
      <t xml:space="preserve"> "</t>
    </r>
    <r>
      <rPr>
        <u val="single"/>
        <sz val="10"/>
        <rFont val="Times New Roman"/>
        <family val="1"/>
      </rPr>
      <t xml:space="preserve">  11   </t>
    </r>
    <r>
      <rPr>
        <sz val="10"/>
        <rFont val="Times New Roman"/>
        <family val="1"/>
      </rPr>
      <t xml:space="preserve"> " </t>
    </r>
  </si>
  <si>
    <t xml:space="preserve">               (Ф.И.О.)</t>
  </si>
  <si>
    <t>17</t>
  </si>
  <si>
    <t>06.20</t>
  </si>
  <si>
    <t>от 02.08.2016 № 379</t>
  </si>
  <si>
    <t>октябрь</t>
  </si>
  <si>
    <r>
      <t xml:space="preserve"> </t>
    </r>
    <r>
      <rPr>
        <u val="single"/>
        <sz val="10"/>
        <rFont val="Times New Roman"/>
        <family val="1"/>
      </rPr>
      <t xml:space="preserve">  ноября   </t>
    </r>
    <r>
      <rPr>
        <sz val="10"/>
        <rFont val="Times New Roman"/>
        <family val="1"/>
      </rPr>
      <t xml:space="preserve"> 2017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год</t>
    </r>
  </si>
  <si>
    <r>
      <t xml:space="preserve">Численность, начисленная заработная плата работников и отработанное время </t>
    </r>
    <r>
      <rPr>
        <b/>
        <sz val="12"/>
        <rFont val="Times New Roman"/>
        <family val="1"/>
      </rPr>
      <t>за октябрь 2017 года</t>
    </r>
  </si>
  <si>
    <r>
      <t>Код по ОКВЭД 2</t>
    </r>
    <r>
      <rPr>
        <vertAlign val="superscript"/>
        <sz val="10"/>
        <rFont val="Times New Roman"/>
        <family val="1"/>
      </rPr>
      <t>1</t>
    </r>
  </si>
  <si>
    <t xml:space="preserve">           +7 (82146) 29-2-07                </t>
  </si>
  <si>
    <t xml:space="preserve">       Лукаш Я.М</t>
  </si>
  <si>
    <t>Вуктыльское  ГПУ  ООО  "Газпром добыча Краснодар" в г. Сосногорск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</si>
</sst>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[$-FC19]d\ mmmm\ yyyy\ &quot;г.&quot;"/>
    <numFmt numFmtId="187" formatCode="#,##0.0"/>
    <numFmt numFmtId="188" formatCode="#,##0.0_р_.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0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Arial Cyr"/>
      <family val="0"/>
    </font>
    <font>
      <b/>
      <i/>
      <u val="single"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9" fillId="0" borderId="12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left"/>
    </xf>
    <xf numFmtId="0" fontId="9" fillId="38" borderId="2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9" fillId="39" borderId="12" xfId="0" applyFont="1" applyFill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40" borderId="23" xfId="0" applyFont="1" applyFill="1" applyBorder="1" applyAlignment="1">
      <alignment/>
    </xf>
    <xf numFmtId="0" fontId="6" fillId="40" borderId="24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0" fontId="6" fillId="40" borderId="0" xfId="0" applyFont="1" applyFill="1" applyBorder="1" applyAlignment="1">
      <alignment horizontal="right"/>
    </xf>
    <xf numFmtId="0" fontId="6" fillId="40" borderId="0" xfId="0" applyFont="1" applyFill="1" applyBorder="1" applyAlignment="1">
      <alignment horizontal="left"/>
    </xf>
    <xf numFmtId="0" fontId="6" fillId="40" borderId="26" xfId="0" applyFont="1" applyFill="1" applyBorder="1" applyAlignment="1">
      <alignment horizontal="center"/>
    </xf>
    <xf numFmtId="0" fontId="21" fillId="40" borderId="27" xfId="0" applyFont="1" applyFill="1" applyBorder="1" applyAlignment="1">
      <alignment/>
    </xf>
    <xf numFmtId="0" fontId="21" fillId="40" borderId="28" xfId="0" applyFont="1" applyFill="1" applyBorder="1" applyAlignment="1">
      <alignment/>
    </xf>
    <xf numFmtId="0" fontId="21" fillId="40" borderId="28" xfId="0" applyFont="1" applyFill="1" applyBorder="1" applyAlignment="1">
      <alignment horizontal="center" vertical="top"/>
    </xf>
    <xf numFmtId="0" fontId="21" fillId="40" borderId="29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172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2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27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/>
    </xf>
    <xf numFmtId="0" fontId="6" fillId="40" borderId="31" xfId="0" applyFont="1" applyFill="1" applyBorder="1" applyAlignment="1">
      <alignment horizontal="center"/>
    </xf>
    <xf numFmtId="0" fontId="6" fillId="40" borderId="36" xfId="0" applyFont="1" applyFill="1" applyBorder="1" applyAlignment="1">
      <alignment horizontal="center"/>
    </xf>
    <xf numFmtId="49" fontId="8" fillId="40" borderId="21" xfId="0" applyNumberFormat="1" applyFont="1" applyFill="1" applyBorder="1" applyAlignment="1">
      <alignment horizontal="center"/>
    </xf>
    <xf numFmtId="49" fontId="6" fillId="40" borderId="21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right"/>
    </xf>
    <xf numFmtId="49" fontId="6" fillId="40" borderId="21" xfId="0" applyNumberFormat="1" applyFont="1" applyFill="1" applyBorder="1" applyAlignment="1">
      <alignment horizontal="left"/>
    </xf>
    <xf numFmtId="0" fontId="21" fillId="40" borderId="37" xfId="0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/>
    </xf>
    <xf numFmtId="0" fontId="8" fillId="40" borderId="31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/>
    </xf>
    <xf numFmtId="0" fontId="8" fillId="40" borderId="27" xfId="0" applyFont="1" applyFill="1" applyBorder="1" applyAlignment="1">
      <alignment horizontal="center" vertical="center"/>
    </xf>
    <xf numFmtId="0" fontId="8" fillId="40" borderId="28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40" borderId="23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7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13" fillId="0" borderId="21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5" fillId="0" borderId="12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horizontal="left" indent="5"/>
    </xf>
    <xf numFmtId="0" fontId="6" fillId="0" borderId="33" xfId="0" applyFont="1" applyBorder="1" applyAlignment="1">
      <alignment horizontal="left" indent="5"/>
    </xf>
    <xf numFmtId="0" fontId="6" fillId="0" borderId="2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17" xfId="0" applyFont="1" applyBorder="1" applyAlignment="1">
      <alignment horizontal="left" wrapText="1" indent="1"/>
    </xf>
    <xf numFmtId="0" fontId="6" fillId="0" borderId="18" xfId="0" applyFont="1" applyBorder="1" applyAlignment="1">
      <alignment horizontal="left" wrapText="1" inden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0" xfId="0" applyFont="1" applyAlignment="1">
      <alignment horizontal="center" vertical="top"/>
    </xf>
    <xf numFmtId="49" fontId="6" fillId="0" borderId="21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4"/>
  <sheetViews>
    <sheetView view="pageBreakPreview" zoomScaleSheetLayoutView="100" zoomScalePageLayoutView="0" workbookViewId="0" topLeftCell="A10">
      <selection activeCell="FV12" sqref="FV12"/>
    </sheetView>
  </sheetViews>
  <sheetFormatPr defaultColWidth="0.875" defaultRowHeight="12.75"/>
  <cols>
    <col min="1" max="16384" width="0.875" style="2" customWidth="1"/>
  </cols>
  <sheetData>
    <row r="1" spans="19:138" ht="18.75" customHeight="1" thickBot="1">
      <c r="S1" s="137" t="s">
        <v>144</v>
      </c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9"/>
    </row>
    <row r="2" ht="6" customHeight="1" thickBot="1"/>
    <row r="3" spans="19:138" ht="13.5" thickBot="1">
      <c r="S3" s="140" t="s">
        <v>66</v>
      </c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2"/>
    </row>
    <row r="4" ht="13.5" customHeight="1" thickBot="1"/>
    <row r="5" spans="14:143" ht="54.75" customHeight="1" thickBot="1">
      <c r="N5" s="97"/>
      <c r="O5" s="143" t="s">
        <v>145</v>
      </c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98"/>
    </row>
    <row r="6" ht="13.5" customHeight="1" thickBot="1"/>
    <row r="7" spans="19:138" ht="14.25" customHeight="1" thickBot="1">
      <c r="S7" s="140" t="s">
        <v>146</v>
      </c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2"/>
    </row>
    <row r="8" ht="21" customHeight="1" thickBot="1"/>
    <row r="9" spans="28:129" ht="13.5" customHeight="1">
      <c r="AB9" s="144" t="s">
        <v>147</v>
      </c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6"/>
    </row>
    <row r="10" spans="28:129" ht="12" customHeight="1">
      <c r="AB10" s="99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0"/>
      <c r="BP10" s="102" t="s">
        <v>148</v>
      </c>
      <c r="BQ10" s="147" t="s">
        <v>190</v>
      </c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9">
        <v>20</v>
      </c>
      <c r="CF10" s="149"/>
      <c r="CG10" s="149"/>
      <c r="CH10" s="149"/>
      <c r="CI10" s="150" t="s">
        <v>187</v>
      </c>
      <c r="CJ10" s="150"/>
      <c r="CK10" s="150"/>
      <c r="CL10" s="103" t="s">
        <v>149</v>
      </c>
      <c r="CM10" s="101"/>
      <c r="CN10" s="101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4"/>
    </row>
    <row r="11" spans="28:129" s="48" customFormat="1" ht="12" thickBot="1">
      <c r="AB11" s="105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7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7"/>
      <c r="BP11" s="107"/>
      <c r="BQ11" s="151" t="s">
        <v>150</v>
      </c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8"/>
    </row>
    <row r="13" ht="12" customHeight="1" thickBot="1"/>
    <row r="14" spans="1:150" ht="15" customHeight="1" thickBot="1">
      <c r="A14" s="152" t="s">
        <v>151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 t="s">
        <v>152</v>
      </c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W14" s="153" t="s">
        <v>153</v>
      </c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5"/>
    </row>
    <row r="15" spans="1:150" ht="3" customHeight="1" thickBot="1">
      <c r="A15" s="109"/>
      <c r="B15" s="159" t="s">
        <v>154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60"/>
      <c r="CG15" s="110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2"/>
      <c r="DW15" s="156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8"/>
    </row>
    <row r="16" spans="1:153" ht="10.5" customHeight="1">
      <c r="A16" s="113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2"/>
      <c r="CG16" s="115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T16" s="163" t="s">
        <v>155</v>
      </c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</row>
    <row r="17" spans="1:153" ht="11.25" customHeight="1">
      <c r="A17" s="113"/>
      <c r="B17" s="51" t="s">
        <v>156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114"/>
      <c r="CG17" s="118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16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</row>
    <row r="18" spans="1:153" ht="12.75">
      <c r="A18" s="113"/>
      <c r="B18" s="51"/>
      <c r="C18" s="51" t="s">
        <v>157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114"/>
      <c r="CG18" s="164" t="s">
        <v>158</v>
      </c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6"/>
      <c r="DN18" s="116"/>
      <c r="DT18" s="163" t="s">
        <v>159</v>
      </c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</row>
    <row r="19" spans="1:153" ht="12" customHeight="1">
      <c r="A19" s="113"/>
      <c r="B19" s="51"/>
      <c r="C19" s="51" t="s">
        <v>160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114"/>
      <c r="CG19" s="164" t="s">
        <v>161</v>
      </c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6"/>
      <c r="DN19" s="116"/>
      <c r="DT19" s="163" t="s">
        <v>189</v>
      </c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</row>
    <row r="20" spans="1:156" ht="13.5" customHeight="1">
      <c r="A20" s="113"/>
      <c r="B20" s="51"/>
      <c r="C20" s="51" t="s">
        <v>162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114"/>
      <c r="CG20" s="164" t="s">
        <v>163</v>
      </c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6"/>
      <c r="DN20" s="116"/>
      <c r="DQ20" s="163" t="s">
        <v>164</v>
      </c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</row>
    <row r="21" spans="1:153" ht="12" customHeight="1">
      <c r="A21" s="113"/>
      <c r="B21" s="51"/>
      <c r="C21" s="51" t="s">
        <v>165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114"/>
      <c r="CG21" s="164" t="s">
        <v>166</v>
      </c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6"/>
      <c r="DN21" s="121"/>
      <c r="DO21" s="116"/>
      <c r="DT21" s="52"/>
      <c r="DU21" s="52"/>
      <c r="DV21" s="52"/>
      <c r="DW21" s="2" t="s">
        <v>167</v>
      </c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3" t="s">
        <v>168</v>
      </c>
      <c r="EL21" s="163"/>
      <c r="EM21" s="163"/>
      <c r="EN21" s="163"/>
      <c r="EO21" s="167"/>
      <c r="EP21" s="167"/>
      <c r="EQ21" s="167"/>
      <c r="ER21" s="167"/>
      <c r="ES21" s="167"/>
      <c r="ET21" s="52"/>
      <c r="EU21" s="52"/>
      <c r="EV21" s="52"/>
      <c r="EW21" s="52"/>
    </row>
    <row r="22" spans="1:149" ht="12.75">
      <c r="A22" s="168" t="s">
        <v>169</v>
      </c>
      <c r="B22" s="169"/>
      <c r="C22" s="169"/>
      <c r="D22" s="169"/>
      <c r="E22" s="170" t="s">
        <v>170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1"/>
      <c r="CG22" s="118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20"/>
      <c r="DN22" s="121"/>
      <c r="DO22" s="116"/>
      <c r="DW22" s="2" t="s">
        <v>167</v>
      </c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3" t="s">
        <v>168</v>
      </c>
      <c r="EL22" s="163"/>
      <c r="EM22" s="163"/>
      <c r="EN22" s="163"/>
      <c r="EO22" s="167"/>
      <c r="EP22" s="167"/>
      <c r="EQ22" s="167"/>
      <c r="ER22" s="167"/>
      <c r="ES22" s="167"/>
    </row>
    <row r="23" spans="1:152" ht="9.75" customHeight="1" thickBot="1">
      <c r="A23" s="168"/>
      <c r="B23" s="169"/>
      <c r="C23" s="169"/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1"/>
      <c r="CG23" s="118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20"/>
      <c r="DN23" s="116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</row>
    <row r="24" spans="1:152" ht="17.25" customHeight="1" thickBot="1">
      <c r="A24" s="89"/>
      <c r="B24" s="92"/>
      <c r="C24" s="92"/>
      <c r="D24" s="9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3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4"/>
      <c r="DQ24" s="121"/>
      <c r="DU24" s="121"/>
      <c r="DW24" s="174" t="s">
        <v>68</v>
      </c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6"/>
      <c r="EU24" s="125"/>
      <c r="EV24" s="121"/>
    </row>
    <row r="26" spans="1:126" ht="27" customHeight="1">
      <c r="A26" s="126"/>
      <c r="B26" s="177" t="s">
        <v>174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9" t="s">
        <v>182</v>
      </c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27"/>
      <c r="DV26" s="128"/>
    </row>
    <row r="27" spans="1:126" ht="15" customHeight="1">
      <c r="A27" s="9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2"/>
      <c r="DV27" s="96"/>
    </row>
    <row r="28" spans="1:126" ht="4.5" customHeight="1">
      <c r="A28" s="8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6"/>
    </row>
    <row r="29" spans="1:126" ht="12.75">
      <c r="A29" s="129"/>
      <c r="B29" s="180" t="s">
        <v>171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 t="s">
        <v>180</v>
      </c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27"/>
      <c r="DV29" s="128"/>
    </row>
    <row r="30" spans="1:126" ht="4.5" customHeight="1" thickBot="1">
      <c r="A30" s="130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131"/>
    </row>
    <row r="31" spans="1:126" ht="19.5" customHeight="1" thickBot="1">
      <c r="A31" s="183" t="s">
        <v>172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74" t="s">
        <v>67</v>
      </c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6"/>
    </row>
    <row r="32" spans="1:126" ht="27" customHeight="1">
      <c r="A32" s="185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7" t="s">
        <v>173</v>
      </c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</row>
    <row r="33" spans="1:126" ht="13.5" thickBot="1">
      <c r="A33" s="188">
        <v>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88">
        <v>2</v>
      </c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90"/>
      <c r="BK33" s="188">
        <v>3</v>
      </c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90"/>
      <c r="CQ33" s="188">
        <v>4</v>
      </c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90"/>
    </row>
    <row r="34" spans="1:126" ht="13.5" thickBot="1">
      <c r="A34" s="191" t="s">
        <v>69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3"/>
      <c r="AC34" s="194" t="s">
        <v>183</v>
      </c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6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6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6"/>
    </row>
  </sheetData>
  <sheetProtection/>
  <mergeCells count="47">
    <mergeCell ref="A33:AB33"/>
    <mergeCell ref="AC33:BJ33"/>
    <mergeCell ref="BK33:CP33"/>
    <mergeCell ref="CQ33:DV33"/>
    <mergeCell ref="A34:AB34"/>
    <mergeCell ref="AC34:BJ34"/>
    <mergeCell ref="BK34:CP34"/>
    <mergeCell ref="CQ34:DV34"/>
    <mergeCell ref="B26:AU26"/>
    <mergeCell ref="AV26:DT26"/>
    <mergeCell ref="B29:R29"/>
    <mergeCell ref="S29:DT29"/>
    <mergeCell ref="A31:AB32"/>
    <mergeCell ref="AC31:DV31"/>
    <mergeCell ref="AC32:BJ32"/>
    <mergeCell ref="BK32:CP32"/>
    <mergeCell ref="CQ32:DV32"/>
    <mergeCell ref="CG21:DM21"/>
    <mergeCell ref="DZ21:EJ21"/>
    <mergeCell ref="EK21:EN21"/>
    <mergeCell ref="EO21:ES21"/>
    <mergeCell ref="A22:D23"/>
    <mergeCell ref="E22:CF24"/>
    <mergeCell ref="DZ22:EJ22"/>
    <mergeCell ref="EK22:EN22"/>
    <mergeCell ref="EO22:ES22"/>
    <mergeCell ref="DW24:ET24"/>
    <mergeCell ref="CG18:DM18"/>
    <mergeCell ref="DT18:EW18"/>
    <mergeCell ref="CG19:DM19"/>
    <mergeCell ref="DT19:EW19"/>
    <mergeCell ref="CG20:DM20"/>
    <mergeCell ref="DQ20:EZ20"/>
    <mergeCell ref="BQ11:CD11"/>
    <mergeCell ref="A14:CF14"/>
    <mergeCell ref="CG14:DM14"/>
    <mergeCell ref="DW14:ET15"/>
    <mergeCell ref="B15:CF16"/>
    <mergeCell ref="DT16:EW17"/>
    <mergeCell ref="S1:EH1"/>
    <mergeCell ref="S3:EH3"/>
    <mergeCell ref="O5:EL5"/>
    <mergeCell ref="S7:EH7"/>
    <mergeCell ref="AB9:DY9"/>
    <mergeCell ref="BQ10:CD10"/>
    <mergeCell ref="CE10:CH10"/>
    <mergeCell ref="CI10:CK10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D60"/>
  <sheetViews>
    <sheetView zoomScaleSheetLayoutView="100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K14" sqref="K14"/>
    </sheetView>
  </sheetViews>
  <sheetFormatPr defaultColWidth="0.875" defaultRowHeight="12.75"/>
  <cols>
    <col min="1" max="1" width="41.25390625" style="2" customWidth="1"/>
    <col min="2" max="2" width="5.125" style="2" customWidth="1"/>
    <col min="3" max="3" width="8.0039062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1.00390625" style="2" customWidth="1"/>
    <col min="9" max="9" width="9.375" style="2" customWidth="1"/>
    <col min="10" max="10" width="11.125" style="2" customWidth="1"/>
    <col min="11" max="11" width="11.625" style="2" customWidth="1"/>
    <col min="12" max="12" width="8.125" style="2" customWidth="1"/>
    <col min="13" max="13" width="12.75390625" style="2" customWidth="1"/>
    <col min="14" max="14" width="14.75390625" style="2" customWidth="1"/>
    <col min="15" max="16" width="0.875" style="2" customWidth="1"/>
    <col min="17" max="17" width="8.625" style="2" customWidth="1"/>
    <col min="18" max="16384" width="0.875" style="2" customWidth="1"/>
  </cols>
  <sheetData>
    <row r="1" spans="1:160" ht="15.75">
      <c r="A1" s="203" t="s">
        <v>75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4" t="s">
        <v>175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ht="6" customHeight="1">
      <c r="A4" s="2" t="s">
        <v>105</v>
      </c>
    </row>
    <row r="5" ht="12.75">
      <c r="N5" s="79" t="s">
        <v>140</v>
      </c>
    </row>
    <row r="6" spans="1:14" ht="75.75" customHeight="1">
      <c r="A6" s="200" t="s">
        <v>1</v>
      </c>
      <c r="B6" s="200" t="s">
        <v>2</v>
      </c>
      <c r="C6" s="200" t="s">
        <v>3</v>
      </c>
      <c r="D6" s="207" t="s">
        <v>4</v>
      </c>
      <c r="E6" s="207"/>
      <c r="F6" s="207"/>
      <c r="G6" s="207"/>
      <c r="H6" s="205" t="s">
        <v>109</v>
      </c>
      <c r="I6" s="206"/>
      <c r="J6" s="207" t="s">
        <v>5</v>
      </c>
      <c r="K6" s="207"/>
      <c r="L6" s="207"/>
      <c r="M6" s="207"/>
      <c r="N6" s="200" t="s">
        <v>110</v>
      </c>
    </row>
    <row r="7" spans="1:14" ht="12.75" customHeight="1">
      <c r="A7" s="201"/>
      <c r="B7" s="201"/>
      <c r="C7" s="201"/>
      <c r="D7" s="200" t="s">
        <v>6</v>
      </c>
      <c r="E7" s="199" t="s">
        <v>7</v>
      </c>
      <c r="F7" s="199"/>
      <c r="G7" s="199"/>
      <c r="H7" s="200" t="s">
        <v>8</v>
      </c>
      <c r="I7" s="200" t="s">
        <v>9</v>
      </c>
      <c r="J7" s="200" t="s">
        <v>10</v>
      </c>
      <c r="K7" s="199" t="s">
        <v>7</v>
      </c>
      <c r="L7" s="199"/>
      <c r="M7" s="199"/>
      <c r="N7" s="201"/>
    </row>
    <row r="8" spans="1:14" ht="126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8">
        <f aca="true" t="shared" si="0" ref="D11:N11">D14+D16</f>
        <v>1193.5</v>
      </c>
      <c r="E11" s="8">
        <f t="shared" si="0"/>
        <v>1193</v>
      </c>
      <c r="F11" s="8">
        <f t="shared" si="0"/>
        <v>0.5</v>
      </c>
      <c r="G11" s="8">
        <f t="shared" si="0"/>
        <v>0</v>
      </c>
      <c r="H11" s="23">
        <f t="shared" si="0"/>
        <v>1358617</v>
      </c>
      <c r="I11" s="8">
        <f t="shared" si="0"/>
        <v>714</v>
      </c>
      <c r="J11" s="8">
        <f t="shared" si="0"/>
        <v>53654.299999999996</v>
      </c>
      <c r="K11" s="8">
        <f t="shared" si="0"/>
        <v>53641.7</v>
      </c>
      <c r="L11" s="23">
        <f t="shared" si="0"/>
        <v>12.6</v>
      </c>
      <c r="M11" s="8">
        <f t="shared" si="0"/>
        <v>0</v>
      </c>
      <c r="N11" s="45">
        <f t="shared" si="0"/>
        <v>79649.3</v>
      </c>
    </row>
    <row r="12" spans="1:14" ht="13.5" customHeight="1">
      <c r="A12" s="10" t="s">
        <v>23</v>
      </c>
      <c r="B12" s="11"/>
      <c r="C12" s="11"/>
      <c r="D12" s="12"/>
      <c r="E12" s="12"/>
      <c r="F12" s="13"/>
      <c r="G12" s="13"/>
      <c r="H12" s="12"/>
      <c r="I12" s="12"/>
      <c r="J12" s="12"/>
      <c r="K12" s="12"/>
      <c r="L12" s="132"/>
      <c r="M12" s="13"/>
      <c r="N12" s="13"/>
    </row>
    <row r="13" spans="1:14" ht="18" customHeight="1">
      <c r="A13" s="14" t="s">
        <v>24</v>
      </c>
      <c r="B13" s="11"/>
      <c r="C13" s="11"/>
      <c r="D13" s="12"/>
      <c r="E13" s="12"/>
      <c r="F13" s="12"/>
      <c r="G13" s="13"/>
      <c r="H13" s="12"/>
      <c r="I13" s="12"/>
      <c r="J13" s="12"/>
      <c r="K13" s="12"/>
      <c r="L13" s="80"/>
      <c r="M13" s="13"/>
      <c r="N13" s="13"/>
    </row>
    <row r="14" spans="1:14" ht="15" customHeight="1">
      <c r="A14" s="15" t="s">
        <v>25</v>
      </c>
      <c r="B14" s="16" t="s">
        <v>70</v>
      </c>
      <c r="C14" s="16" t="s">
        <v>26</v>
      </c>
      <c r="D14" s="6">
        <f>SUM(E14:G14)</f>
        <v>1151</v>
      </c>
      <c r="E14" s="6">
        <v>1151</v>
      </c>
      <c r="F14" s="6"/>
      <c r="G14" s="5"/>
      <c r="H14" s="75">
        <v>1319646</v>
      </c>
      <c r="I14" s="75">
        <v>139</v>
      </c>
      <c r="J14" s="17">
        <f>SUM(K14:M14)</f>
        <v>52514.7</v>
      </c>
      <c r="K14" s="6">
        <f>52514.7</f>
        <v>52514.7</v>
      </c>
      <c r="L14" s="17"/>
      <c r="M14" s="5"/>
      <c r="N14" s="77">
        <v>78169.1</v>
      </c>
    </row>
    <row r="15" spans="1:14" ht="18" customHeight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6"/>
      <c r="L15" s="17"/>
      <c r="M15" s="5"/>
      <c r="N15" s="24"/>
    </row>
    <row r="16" spans="1:14" ht="15" customHeight="1">
      <c r="A16" s="15" t="s">
        <v>71</v>
      </c>
      <c r="B16" s="16" t="s">
        <v>74</v>
      </c>
      <c r="C16" s="16" t="s">
        <v>72</v>
      </c>
      <c r="D16" s="6">
        <f>SUM(E16:G16)</f>
        <v>42.5</v>
      </c>
      <c r="E16" s="6">
        <v>42</v>
      </c>
      <c r="F16" s="6">
        <v>0.5</v>
      </c>
      <c r="G16" s="5"/>
      <c r="H16" s="75">
        <v>38971</v>
      </c>
      <c r="I16" s="75">
        <f>714-139</f>
        <v>575</v>
      </c>
      <c r="J16" s="17">
        <f>SUM(K16:M16)</f>
        <v>1139.6</v>
      </c>
      <c r="K16" s="17">
        <f>1139.6-L16</f>
        <v>1127</v>
      </c>
      <c r="L16" s="17">
        <v>12.6</v>
      </c>
      <c r="M16" s="5"/>
      <c r="N16" s="77">
        <v>1480.2</v>
      </c>
    </row>
    <row r="17" spans="1:14" ht="12.75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6"/>
      <c r="L17" s="6"/>
      <c r="M17" s="5"/>
      <c r="N17" s="24"/>
    </row>
    <row r="18" spans="1:14" ht="13.5" customHeight="1">
      <c r="A18" s="66" t="s">
        <v>28</v>
      </c>
      <c r="B18" s="16"/>
      <c r="C18" s="16"/>
      <c r="D18" s="6">
        <f>SUM(E18:G18)</f>
        <v>1151</v>
      </c>
      <c r="E18" s="6">
        <f>E14</f>
        <v>1151</v>
      </c>
      <c r="F18" s="6">
        <f>F14</f>
        <v>0</v>
      </c>
      <c r="G18" s="6">
        <f>G14</f>
        <v>0</v>
      </c>
      <c r="H18" s="6">
        <f>H14</f>
        <v>1319646</v>
      </c>
      <c r="I18" s="6">
        <f>I14</f>
        <v>139</v>
      </c>
      <c r="J18" s="17">
        <f>SUM(K18:M18)</f>
        <v>52514.7</v>
      </c>
      <c r="K18" s="6">
        <f>K14</f>
        <v>52514.7</v>
      </c>
      <c r="L18" s="6">
        <f>L14</f>
        <v>0</v>
      </c>
      <c r="M18" s="6">
        <f>M14</f>
        <v>0</v>
      </c>
      <c r="N18" s="5">
        <f>N14</f>
        <v>78169.1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114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ROUND((E14+#REF!+#REF!+#REF!+#REF!+#REF!+#REF!+#REF!+#REF!)/9,)</f>
        <v>#REF!</v>
      </c>
      <c r="F26" s="6" t="e">
        <f>ROUND((F14+#REF!)/9,1)</f>
        <v>#REF!</v>
      </c>
      <c r="G26" s="6" t="e">
        <f>ROUND((G14+#REF!)/9,1)</f>
        <v>#REF!</v>
      </c>
      <c r="H26" s="63"/>
      <c r="I26" s="63"/>
      <c r="J26" s="17" t="e">
        <f>SUM(K26:M26)</f>
        <v>#REF!</v>
      </c>
      <c r="K26" s="6" t="e">
        <f>K14+#REF!</f>
        <v>#REF!</v>
      </c>
      <c r="L26" s="6" t="e">
        <f>L14+#REF!</f>
        <v>#REF!</v>
      </c>
      <c r="M26" s="6" t="e">
        <f>M14+#REF!</f>
        <v>#REF!</v>
      </c>
      <c r="N26" s="64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73" t="e">
        <f>ROUND((E16+#REF!+#REF!+#REF!+#REF!+#REF!+#REF!+#REF!+#REF!)/9,)</f>
        <v>#REF!</v>
      </c>
      <c r="F28" s="6" t="e">
        <f>ROUND((F16+#REF!)/9,1)</f>
        <v>#REF!</v>
      </c>
      <c r="G28" s="6" t="e">
        <f>ROUND((G16+#REF!)/9,1)</f>
        <v>#REF!</v>
      </c>
      <c r="H28" s="63"/>
      <c r="I28" s="63"/>
      <c r="J28" s="17" t="e">
        <f>SUM(K28:M28)</f>
        <v>#REF!</v>
      </c>
      <c r="K28" s="6" t="e">
        <f>K16+#REF!</f>
        <v>#REF!</v>
      </c>
      <c r="L28" s="6" t="e">
        <f>L16+#REF!</f>
        <v>#REF!</v>
      </c>
      <c r="M28" s="6" t="e">
        <f>M16+#REF!</f>
        <v>#REF!</v>
      </c>
      <c r="N28" s="64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4"/>
      <c r="I32" s="74"/>
      <c r="J32" s="17" t="e">
        <f>SUM(K32:M32)</f>
        <v>#REF!</v>
      </c>
      <c r="K32" s="6" t="e">
        <f>K20+#REF!</f>
        <v>#REF!</v>
      </c>
      <c r="L32" s="6" t="e">
        <f>L20+#REF!</f>
        <v>#REF!</v>
      </c>
      <c r="M32" s="6" t="e">
        <f>M20+#REF!</f>
        <v>#REF!</v>
      </c>
      <c r="N32" s="64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0</v>
      </c>
      <c r="E35" s="8">
        <f t="shared" si="2"/>
        <v>0</v>
      </c>
      <c r="F35" s="8">
        <f t="shared" si="2"/>
        <v>0</v>
      </c>
      <c r="G35" s="8">
        <f t="shared" si="2"/>
        <v>0</v>
      </c>
      <c r="H35" s="8">
        <f t="shared" si="2"/>
        <v>0</v>
      </c>
      <c r="I35" s="8">
        <f t="shared" si="2"/>
        <v>0</v>
      </c>
      <c r="J35" s="8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0</v>
      </c>
      <c r="E38" s="6"/>
      <c r="F38" s="6"/>
      <c r="G38" s="6"/>
      <c r="H38" s="6"/>
      <c r="I38" s="6"/>
      <c r="J38" s="17">
        <f>SUM(K38:M38)</f>
        <v>0</v>
      </c>
      <c r="K38" s="17"/>
      <c r="L38" s="17"/>
      <c r="M38" s="17"/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0</v>
      </c>
      <c r="E40" s="6"/>
      <c r="F40" s="6"/>
      <c r="G40" s="6"/>
      <c r="H40" s="6"/>
      <c r="I40" s="6"/>
      <c r="J40" s="17">
        <f>SUM(K40:M40)</f>
        <v>0</v>
      </c>
      <c r="K40" s="17"/>
      <c r="L40" s="17"/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0</v>
      </c>
      <c r="E42" s="6">
        <f>E38</f>
        <v>0</v>
      </c>
      <c r="F42" s="6">
        <f>F38</f>
        <v>0</v>
      </c>
      <c r="G42" s="6">
        <f>G38</f>
        <v>0</v>
      </c>
      <c r="H42" s="6">
        <f>H38</f>
        <v>0</v>
      </c>
      <c r="I42" s="6">
        <f>I38</f>
        <v>0</v>
      </c>
      <c r="J42" s="17">
        <f>SUM(K42:M42)</f>
        <v>0</v>
      </c>
      <c r="K42" s="17">
        <f>K38</f>
        <v>0</v>
      </c>
      <c r="L42" s="17">
        <f>L38</f>
        <v>0</v>
      </c>
      <c r="M42" s="17">
        <f>M38</f>
        <v>0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0</v>
      </c>
      <c r="K44" s="24"/>
      <c r="L44" s="24"/>
      <c r="M44" s="24"/>
      <c r="N44" s="5"/>
      <c r="O44" s="22"/>
      <c r="P44" s="22"/>
      <c r="Q44" s="22"/>
      <c r="R44" s="2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7.25" customHeight="1">
      <c r="A46" s="2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9" ht="15">
      <c r="B47" s="26" t="s">
        <v>80</v>
      </c>
      <c r="C47" s="27"/>
      <c r="D47" s="59" t="s">
        <v>92</v>
      </c>
      <c r="E47" s="21"/>
      <c r="F47" s="21"/>
      <c r="G47" s="21"/>
      <c r="I47" s="2" t="s">
        <v>82</v>
      </c>
    </row>
    <row r="48" spans="2:11" ht="12.75">
      <c r="B48" s="26" t="s">
        <v>79</v>
      </c>
      <c r="C48" s="27"/>
      <c r="D48" s="198" t="s">
        <v>81</v>
      </c>
      <c r="E48" s="198"/>
      <c r="F48" s="198"/>
      <c r="G48" s="21"/>
      <c r="I48" s="197" t="s">
        <v>83</v>
      </c>
      <c r="J48" s="197"/>
      <c r="K48" s="197"/>
    </row>
    <row r="49" spans="2:7" ht="22.5" customHeight="1">
      <c r="B49" s="26" t="s">
        <v>76</v>
      </c>
      <c r="C49" s="27"/>
      <c r="D49" s="21"/>
      <c r="E49" s="21"/>
      <c r="F49" s="21"/>
      <c r="G49" s="21"/>
    </row>
    <row r="50" spans="1:11" ht="12.75" customHeight="1">
      <c r="A50" s="25"/>
      <c r="B50" s="26" t="s">
        <v>77</v>
      </c>
      <c r="C50" s="27"/>
      <c r="D50" s="47" t="s">
        <v>93</v>
      </c>
      <c r="E50" s="21"/>
      <c r="F50" s="21"/>
      <c r="G50" s="21"/>
      <c r="H50" s="46" t="s">
        <v>94</v>
      </c>
      <c r="J50"/>
      <c r="K50" s="2" t="s">
        <v>98</v>
      </c>
    </row>
    <row r="51" spans="2:13" ht="12.75">
      <c r="B51" s="2" t="s">
        <v>78</v>
      </c>
      <c r="E51" s="48" t="s">
        <v>86</v>
      </c>
      <c r="H51" s="197" t="s">
        <v>81</v>
      </c>
      <c r="I51" s="197"/>
      <c r="J51" s="197"/>
      <c r="K51" s="197" t="s">
        <v>83</v>
      </c>
      <c r="L51" s="197"/>
      <c r="M51" s="197"/>
    </row>
    <row r="53" spans="2:7" ht="12.75">
      <c r="B53" s="47" t="s">
        <v>95</v>
      </c>
      <c r="F53" s="52" t="s">
        <v>96</v>
      </c>
      <c r="G53" s="2" t="s">
        <v>97</v>
      </c>
    </row>
    <row r="54" spans="2:8" ht="12.75">
      <c r="B54" s="48" t="s">
        <v>84</v>
      </c>
      <c r="F54" s="197" t="s">
        <v>85</v>
      </c>
      <c r="G54" s="197"/>
      <c r="H54" s="197"/>
    </row>
    <row r="59" ht="12.75">
      <c r="A59" s="2" t="s">
        <v>141</v>
      </c>
    </row>
    <row r="60" ht="12.75">
      <c r="A60" s="2" t="s">
        <v>142</v>
      </c>
    </row>
  </sheetData>
  <sheetProtection/>
  <mergeCells count="21">
    <mergeCell ref="C6:C8"/>
    <mergeCell ref="D6:G6"/>
    <mergeCell ref="H6:I6"/>
    <mergeCell ref="N6:N8"/>
    <mergeCell ref="D7:D8"/>
    <mergeCell ref="F54:H54"/>
    <mergeCell ref="E7:G7"/>
    <mergeCell ref="H7:H8"/>
    <mergeCell ref="I7:I8"/>
    <mergeCell ref="D48:F48"/>
    <mergeCell ref="A1:N1"/>
    <mergeCell ref="A2:N2"/>
    <mergeCell ref="A3:N3"/>
    <mergeCell ref="A6:A8"/>
    <mergeCell ref="B6:B8"/>
    <mergeCell ref="I48:K48"/>
    <mergeCell ref="H51:J51"/>
    <mergeCell ref="K51:M51"/>
    <mergeCell ref="K7:M7"/>
    <mergeCell ref="J7:J8"/>
    <mergeCell ref="J6:M6"/>
  </mergeCells>
  <printOptions horizontalCentered="1"/>
  <pageMargins left="0.1968503937007874" right="0.21259842519685043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54"/>
  <sheetViews>
    <sheetView tabSelected="1" zoomScaleSheetLayoutView="100" zoomScalePageLayoutView="0" workbookViewId="0" topLeftCell="A1">
      <selection activeCell="AA8" sqref="AA8"/>
    </sheetView>
  </sheetViews>
  <sheetFormatPr defaultColWidth="0.875" defaultRowHeight="12.75"/>
  <cols>
    <col min="1" max="1" width="44.00390625" style="2" customWidth="1"/>
    <col min="2" max="2" width="7.125" style="2" customWidth="1"/>
    <col min="3" max="3" width="9.2539062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0.125" style="2" customWidth="1"/>
    <col min="9" max="9" width="9.375" style="2" customWidth="1"/>
    <col min="10" max="10" width="11.125" style="2" customWidth="1"/>
    <col min="11" max="11" width="13.125" style="2" customWidth="1"/>
    <col min="12" max="12" width="8.125" style="2" customWidth="1"/>
    <col min="13" max="13" width="12.75390625" style="2" customWidth="1"/>
    <col min="14" max="14" width="14.75390625" style="2" customWidth="1"/>
    <col min="15" max="16384" width="0.875" style="2" customWidth="1"/>
  </cols>
  <sheetData>
    <row r="1" spans="1:160" ht="15.75">
      <c r="A1" s="203" t="s">
        <v>178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4" t="s">
        <v>192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3" ht="24.75" customHeight="1">
      <c r="A4" s="2" t="s">
        <v>105</v>
      </c>
      <c r="B4" s="136" t="s">
        <v>196</v>
      </c>
      <c r="C4" s="136"/>
      <c r="D4" s="136"/>
      <c r="E4" s="136"/>
      <c r="F4" s="136"/>
      <c r="G4" s="136"/>
      <c r="H4" s="136"/>
      <c r="I4" s="136"/>
      <c r="J4" s="136"/>
      <c r="K4" s="136"/>
      <c r="L4" s="86"/>
      <c r="M4" s="86"/>
    </row>
    <row r="5" ht="12.75">
      <c r="N5" s="79"/>
    </row>
    <row r="6" spans="1:14" ht="75.75" customHeight="1">
      <c r="A6" s="200" t="s">
        <v>1</v>
      </c>
      <c r="B6" s="200" t="s">
        <v>2</v>
      </c>
      <c r="C6" s="200" t="s">
        <v>193</v>
      </c>
      <c r="D6" s="207" t="s">
        <v>4</v>
      </c>
      <c r="E6" s="207"/>
      <c r="F6" s="207"/>
      <c r="G6" s="207"/>
      <c r="H6" s="205" t="s">
        <v>89</v>
      </c>
      <c r="I6" s="206"/>
      <c r="J6" s="207" t="s">
        <v>5</v>
      </c>
      <c r="K6" s="207"/>
      <c r="L6" s="207"/>
      <c r="M6" s="207"/>
      <c r="N6" s="200" t="s">
        <v>88</v>
      </c>
    </row>
    <row r="7" spans="1:14" ht="12.75" customHeight="1">
      <c r="A7" s="201"/>
      <c r="B7" s="201"/>
      <c r="C7" s="201"/>
      <c r="D7" s="200" t="s">
        <v>6</v>
      </c>
      <c r="E7" s="199" t="s">
        <v>7</v>
      </c>
      <c r="F7" s="199"/>
      <c r="G7" s="199"/>
      <c r="H7" s="200" t="s">
        <v>8</v>
      </c>
      <c r="I7" s="200" t="s">
        <v>9</v>
      </c>
      <c r="J7" s="200" t="s">
        <v>10</v>
      </c>
      <c r="K7" s="199" t="s">
        <v>7</v>
      </c>
      <c r="L7" s="199"/>
      <c r="M7" s="199"/>
      <c r="N7" s="201"/>
    </row>
    <row r="8" spans="1:14" ht="136.5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23">
        <f aca="true" t="shared" si="0" ref="D11:N11">D14+D16</f>
        <v>1</v>
      </c>
      <c r="E11" s="23">
        <f t="shared" si="0"/>
        <v>1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23">
        <f t="shared" si="0"/>
        <v>29.2</v>
      </c>
      <c r="K11" s="23">
        <f t="shared" si="0"/>
        <v>29.2</v>
      </c>
      <c r="L11" s="23">
        <f t="shared" si="0"/>
        <v>0</v>
      </c>
      <c r="M11" s="23">
        <f t="shared" si="0"/>
        <v>0</v>
      </c>
      <c r="N11" s="45">
        <f t="shared" si="0"/>
        <v>0</v>
      </c>
    </row>
    <row r="12" spans="1:14" ht="13.5" customHeight="1">
      <c r="A12" s="10" t="s">
        <v>23</v>
      </c>
      <c r="B12" s="11"/>
      <c r="C12" s="11"/>
      <c r="D12" s="80"/>
      <c r="E12" s="80"/>
      <c r="F12" s="13"/>
      <c r="G12" s="13"/>
      <c r="H12" s="12"/>
      <c r="I12" s="12"/>
      <c r="J12" s="80"/>
      <c r="K12" s="80"/>
      <c r="L12" s="132"/>
      <c r="M12" s="132"/>
      <c r="N12" s="132"/>
    </row>
    <row r="13" spans="1:14" ht="18" customHeight="1">
      <c r="A13" s="14" t="s">
        <v>24</v>
      </c>
      <c r="B13" s="11"/>
      <c r="C13" s="11"/>
      <c r="D13" s="80"/>
      <c r="E13" s="80"/>
      <c r="F13" s="12"/>
      <c r="G13" s="13"/>
      <c r="H13" s="12"/>
      <c r="I13" s="12"/>
      <c r="J13" s="80"/>
      <c r="K13" s="80"/>
      <c r="L13" s="80"/>
      <c r="M13" s="132"/>
      <c r="N13" s="132"/>
    </row>
    <row r="14" spans="1:14" ht="15" customHeight="1">
      <c r="A14" s="15" t="s">
        <v>25</v>
      </c>
      <c r="B14" s="16" t="s">
        <v>70</v>
      </c>
      <c r="C14" s="16" t="s">
        <v>188</v>
      </c>
      <c r="D14" s="17">
        <f>SUM(E14:G14)</f>
        <v>1</v>
      </c>
      <c r="E14" s="17">
        <v>1</v>
      </c>
      <c r="F14" s="6">
        <v>0</v>
      </c>
      <c r="G14" s="5">
        <v>0</v>
      </c>
      <c r="H14" s="75">
        <v>0</v>
      </c>
      <c r="I14" s="75">
        <v>0</v>
      </c>
      <c r="J14" s="17">
        <f>SUM(K14:M14)</f>
        <v>29.2</v>
      </c>
      <c r="K14" s="17">
        <v>29.2</v>
      </c>
      <c r="L14" s="17">
        <v>0</v>
      </c>
      <c r="M14" s="24">
        <v>0</v>
      </c>
      <c r="N14" s="77">
        <v>0</v>
      </c>
    </row>
    <row r="15" spans="1:14" ht="18" customHeight="1" hidden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17"/>
      <c r="L15" s="17"/>
      <c r="M15" s="24"/>
      <c r="N15" s="24"/>
    </row>
    <row r="16" spans="1:14" ht="15" customHeight="1" hidden="1">
      <c r="A16" s="15" t="s">
        <v>181</v>
      </c>
      <c r="B16" s="16" t="s">
        <v>74</v>
      </c>
      <c r="C16" s="16" t="s">
        <v>72</v>
      </c>
      <c r="D16" s="6"/>
      <c r="E16" s="6"/>
      <c r="F16" s="6"/>
      <c r="G16" s="5"/>
      <c r="H16" s="75"/>
      <c r="I16" s="75"/>
      <c r="J16" s="17"/>
      <c r="K16" s="17"/>
      <c r="L16" s="17"/>
      <c r="M16" s="24"/>
      <c r="N16" s="77"/>
    </row>
    <row r="17" spans="1:14" ht="12.75" hidden="1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17"/>
      <c r="L17" s="17"/>
      <c r="M17" s="24"/>
      <c r="N17" s="24"/>
    </row>
    <row r="18" spans="1:14" ht="13.5" customHeight="1" hidden="1">
      <c r="A18" s="66" t="s">
        <v>28</v>
      </c>
      <c r="B18" s="16"/>
      <c r="C18" s="16"/>
      <c r="D18" s="6">
        <f>SUM(E18:G18)</f>
        <v>1</v>
      </c>
      <c r="E18" s="6">
        <f>E14</f>
        <v>1</v>
      </c>
      <c r="F18" s="6">
        <f>F14</f>
        <v>0</v>
      </c>
      <c r="G18" s="6">
        <f>G14</f>
        <v>0</v>
      </c>
      <c r="H18" s="6">
        <f>H14</f>
        <v>0</v>
      </c>
      <c r="I18" s="6">
        <f>I14</f>
        <v>0</v>
      </c>
      <c r="J18" s="17">
        <f>SUM(K18:M18)</f>
        <v>29.2</v>
      </c>
      <c r="K18" s="17">
        <f>K14</f>
        <v>29.2</v>
      </c>
      <c r="L18" s="17">
        <f>L14</f>
        <v>0</v>
      </c>
      <c r="M18" s="17">
        <f>M14</f>
        <v>0</v>
      </c>
      <c r="N18" s="24">
        <f>N14</f>
        <v>0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90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ROUND((E14+#REF!+#REF!+#REF!+#REF!+#REF!+#REF!+#REF!+#REF!+#REF!)/10,)</f>
        <v>#REF!</v>
      </c>
      <c r="F26" s="73" t="e">
        <f>ROUND((F14+#REF!+#REF!+#REF!+#REF!+#REF!+#REF!+#REF!+#REF!+#REF!)/10,)</f>
        <v>#REF!</v>
      </c>
      <c r="G26" s="6" t="e">
        <f>ROUND((G14+#REF!)/10,1)</f>
        <v>#REF!</v>
      </c>
      <c r="H26" s="75"/>
      <c r="I26" s="75"/>
      <c r="J26" s="17" t="e">
        <f>SUM(K26:M26)</f>
        <v>#REF!</v>
      </c>
      <c r="K26" s="6" t="e">
        <f>K14+#REF!</f>
        <v>#REF!</v>
      </c>
      <c r="L26" s="6" t="e">
        <f>L14+#REF!</f>
        <v>#REF!</v>
      </c>
      <c r="M26" s="6" t="e">
        <f>M14+#REF!</f>
        <v>#REF!</v>
      </c>
      <c r="N26" s="78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73" t="e">
        <f>ROUND((E16+#REF!+#REF!+#REF!+#REF!+#REF!+#REF!+#REF!+#REF!+#REF!)/10,)</f>
        <v>#REF!</v>
      </c>
      <c r="F28" s="73" t="e">
        <f>ROUND((F16+#REF!+#REF!+#REF!+#REF!+#REF!+#REF!+#REF!+#REF!+#REF!)/10,)</f>
        <v>#REF!</v>
      </c>
      <c r="G28" s="6" t="e">
        <f>ROUND((G16+#REF!)/10,1)</f>
        <v>#REF!</v>
      </c>
      <c r="H28" s="75"/>
      <c r="I28" s="75"/>
      <c r="J28" s="17" t="e">
        <f>SUM(K28:M28)</f>
        <v>#REF!</v>
      </c>
      <c r="K28" s="6" t="e">
        <f>K16+#REF!</f>
        <v>#REF!</v>
      </c>
      <c r="L28" s="6" t="e">
        <f>L16+#REF!</f>
        <v>#REF!</v>
      </c>
      <c r="M28" s="6" t="e">
        <f>M16+#REF!</f>
        <v>#REF!</v>
      </c>
      <c r="N28" s="78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6"/>
      <c r="I32" s="76"/>
      <c r="J32" s="17" t="e">
        <f>SUM(K32:M32)</f>
        <v>#REF!</v>
      </c>
      <c r="K32" s="6" t="e">
        <f>K20+#REF!</f>
        <v>#REF!</v>
      </c>
      <c r="L32" s="6" t="e">
        <f>L20+#REF!</f>
        <v>#REF!</v>
      </c>
      <c r="M32" s="6" t="e">
        <f>M20+#REF!</f>
        <v>#REF!</v>
      </c>
      <c r="N32" s="78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1252</v>
      </c>
      <c r="E35" s="8">
        <f t="shared" si="2"/>
        <v>1246</v>
      </c>
      <c r="F35" s="8">
        <f t="shared" si="2"/>
        <v>5</v>
      </c>
      <c r="G35" s="8">
        <f t="shared" si="2"/>
        <v>1</v>
      </c>
      <c r="H35" s="8">
        <f t="shared" si="2"/>
        <v>0</v>
      </c>
      <c r="I35" s="8">
        <f t="shared" si="2"/>
        <v>0</v>
      </c>
      <c r="J35" s="8">
        <f t="shared" si="2"/>
        <v>500455.39999999997</v>
      </c>
      <c r="K35" s="23">
        <f t="shared" si="2"/>
        <v>499680</v>
      </c>
      <c r="L35" s="23">
        <f t="shared" si="2"/>
        <v>141.4</v>
      </c>
      <c r="M35" s="23">
        <f t="shared" si="2"/>
        <v>634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1146</v>
      </c>
      <c r="E38" s="6">
        <v>1145</v>
      </c>
      <c r="F38" s="6"/>
      <c r="G38" s="6">
        <v>1</v>
      </c>
      <c r="H38" s="6"/>
      <c r="I38" s="6"/>
      <c r="J38" s="17">
        <f>SUM(K38:M38)</f>
        <v>477385.1</v>
      </c>
      <c r="K38" s="17">
        <v>476751.1</v>
      </c>
      <c r="L38" s="17"/>
      <c r="M38" s="17">
        <v>634</v>
      </c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106</v>
      </c>
      <c r="E40" s="6">
        <v>101</v>
      </c>
      <c r="F40" s="6">
        <v>5</v>
      </c>
      <c r="G40" s="6"/>
      <c r="H40" s="6"/>
      <c r="I40" s="6"/>
      <c r="J40" s="17">
        <f>SUM(K40:M40)</f>
        <v>23070.300000000003</v>
      </c>
      <c r="K40" s="17">
        <v>22928.9</v>
      </c>
      <c r="L40" s="17">
        <v>141.4</v>
      </c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1146</v>
      </c>
      <c r="E42" s="6">
        <f>E38</f>
        <v>1145</v>
      </c>
      <c r="F42" s="6">
        <f>F38</f>
        <v>0</v>
      </c>
      <c r="G42" s="6">
        <f>G38</f>
        <v>1</v>
      </c>
      <c r="H42" s="6">
        <f>H38</f>
        <v>0</v>
      </c>
      <c r="I42" s="6">
        <f>I38</f>
        <v>0</v>
      </c>
      <c r="J42" s="17">
        <f>SUM(K42:M42)</f>
        <v>477385.1</v>
      </c>
      <c r="K42" s="17">
        <f>K38</f>
        <v>476751.1</v>
      </c>
      <c r="L42" s="17">
        <f>L38</f>
        <v>0</v>
      </c>
      <c r="M42" s="17">
        <f>M38</f>
        <v>634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19905.6</v>
      </c>
      <c r="K44" s="24">
        <v>19905.6</v>
      </c>
      <c r="L44" s="24"/>
      <c r="M44" s="24"/>
      <c r="N44" s="5"/>
      <c r="O44" s="22"/>
      <c r="P44" s="22"/>
      <c r="Q44" s="22"/>
      <c r="R44" s="22"/>
    </row>
    <row r="45" spans="1:14" ht="12.75" hidden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7.25" customHeight="1" hidden="1">
      <c r="A46" s="2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9" ht="39" customHeight="1">
      <c r="B47" s="26" t="s">
        <v>80</v>
      </c>
      <c r="C47" s="27"/>
      <c r="D47" s="209" t="s">
        <v>184</v>
      </c>
      <c r="E47" s="209"/>
      <c r="F47" s="209"/>
      <c r="G47" s="21"/>
      <c r="I47" s="2" t="s">
        <v>82</v>
      </c>
    </row>
    <row r="48" spans="2:11" ht="12.75">
      <c r="B48" s="26" t="s">
        <v>79</v>
      </c>
      <c r="C48" s="27"/>
      <c r="D48" s="198" t="s">
        <v>81</v>
      </c>
      <c r="E48" s="198"/>
      <c r="F48" s="198"/>
      <c r="G48" s="21"/>
      <c r="I48" s="197" t="s">
        <v>83</v>
      </c>
      <c r="J48" s="197"/>
      <c r="K48" s="197"/>
    </row>
    <row r="49" spans="1:7" ht="36.75" customHeight="1">
      <c r="A49" s="133"/>
      <c r="B49" s="26" t="s">
        <v>76</v>
      </c>
      <c r="C49" s="27"/>
      <c r="D49" s="21"/>
      <c r="E49" s="21"/>
      <c r="F49" s="21"/>
      <c r="G49" s="21"/>
    </row>
    <row r="50" spans="1:11" ht="12.75" customHeight="1">
      <c r="A50" s="25"/>
      <c r="B50" s="26" t="s">
        <v>77</v>
      </c>
      <c r="C50" s="27"/>
      <c r="D50" s="47" t="s">
        <v>93</v>
      </c>
      <c r="E50" s="21"/>
      <c r="F50" s="21"/>
      <c r="G50" s="21"/>
      <c r="H50" s="134" t="s">
        <v>195</v>
      </c>
      <c r="I50" s="135"/>
      <c r="J50"/>
      <c r="K50" s="2" t="s">
        <v>98</v>
      </c>
    </row>
    <row r="51" spans="2:13" ht="12.75">
      <c r="B51" s="2" t="s">
        <v>78</v>
      </c>
      <c r="E51" s="48" t="s">
        <v>86</v>
      </c>
      <c r="H51" s="210" t="s">
        <v>186</v>
      </c>
      <c r="I51" s="210"/>
      <c r="J51" s="210"/>
      <c r="K51" s="197" t="s">
        <v>83</v>
      </c>
      <c r="L51" s="197"/>
      <c r="M51" s="197"/>
    </row>
    <row r="53" spans="2:7" ht="12.75">
      <c r="B53" s="47" t="s">
        <v>194</v>
      </c>
      <c r="F53" s="52" t="s">
        <v>185</v>
      </c>
      <c r="G53" s="2" t="s">
        <v>191</v>
      </c>
    </row>
    <row r="54" spans="2:8" ht="12.75">
      <c r="B54" s="48" t="s">
        <v>84</v>
      </c>
      <c r="F54" s="197" t="s">
        <v>85</v>
      </c>
      <c r="G54" s="197"/>
      <c r="H54" s="197"/>
    </row>
  </sheetData>
  <sheetProtection/>
  <mergeCells count="22">
    <mergeCell ref="F54:H54"/>
    <mergeCell ref="D48:F48"/>
    <mergeCell ref="I48:K48"/>
    <mergeCell ref="K51:M51"/>
    <mergeCell ref="D7:D8"/>
    <mergeCell ref="A1:N1"/>
    <mergeCell ref="J7:J8"/>
    <mergeCell ref="N6:N8"/>
    <mergeCell ref="K7:M7"/>
    <mergeCell ref="E7:G7"/>
    <mergeCell ref="H51:J51"/>
    <mergeCell ref="I7:I8"/>
    <mergeCell ref="H7:H8"/>
    <mergeCell ref="C6:C8"/>
    <mergeCell ref="D6:G6"/>
    <mergeCell ref="A3:N3"/>
    <mergeCell ref="A2:N2"/>
    <mergeCell ref="A6:A8"/>
    <mergeCell ref="H6:I6"/>
    <mergeCell ref="J6:M6"/>
    <mergeCell ref="B6:B8"/>
    <mergeCell ref="D47:F47"/>
  </mergeCells>
  <printOptions horizontalCentered="1"/>
  <pageMargins left="0.1968503937007874" right="0.21259842519685043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D54"/>
  <sheetViews>
    <sheetView zoomScaleSheetLayoutView="100" zoomScalePageLayoutView="0" workbookViewId="0" topLeftCell="A2">
      <pane xSplit="3" ySplit="8" topLeftCell="D10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I17" sqref="I17"/>
    </sheetView>
  </sheetViews>
  <sheetFormatPr defaultColWidth="0.875" defaultRowHeight="12.75"/>
  <cols>
    <col min="1" max="1" width="41.25390625" style="2" customWidth="1"/>
    <col min="2" max="2" width="5.125" style="2" customWidth="1"/>
    <col min="3" max="3" width="8.00390625" style="2" customWidth="1"/>
    <col min="4" max="4" width="8.875" style="2" customWidth="1"/>
    <col min="5" max="5" width="9.25390625" style="2" customWidth="1"/>
    <col min="6" max="6" width="7.875" style="2" customWidth="1"/>
    <col min="7" max="7" width="10.375" style="2" customWidth="1"/>
    <col min="8" max="8" width="10.125" style="2" customWidth="1"/>
    <col min="9" max="9" width="9.375" style="2" customWidth="1"/>
    <col min="10" max="10" width="11.125" style="2" customWidth="1"/>
    <col min="11" max="11" width="11.625" style="2" customWidth="1"/>
    <col min="12" max="12" width="8.125" style="2" customWidth="1"/>
    <col min="13" max="13" width="12.75390625" style="2" customWidth="1"/>
    <col min="14" max="14" width="14.75390625" style="2" customWidth="1"/>
    <col min="15" max="16384" width="0.875" style="2" customWidth="1"/>
  </cols>
  <sheetData>
    <row r="1" spans="1:160" ht="15.75">
      <c r="A1" s="203" t="s">
        <v>75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5.75">
      <c r="A3" s="204" t="s">
        <v>176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ht="6" customHeight="1">
      <c r="A4" s="2" t="s">
        <v>105</v>
      </c>
    </row>
    <row r="5" ht="12.75">
      <c r="N5" s="79"/>
    </row>
    <row r="6" spans="1:14" ht="75.75" customHeight="1">
      <c r="A6" s="200" t="s">
        <v>1</v>
      </c>
      <c r="B6" s="200" t="s">
        <v>2</v>
      </c>
      <c r="C6" s="200" t="s">
        <v>3</v>
      </c>
      <c r="D6" s="207" t="s">
        <v>4</v>
      </c>
      <c r="E6" s="207"/>
      <c r="F6" s="207"/>
      <c r="G6" s="207"/>
      <c r="H6" s="205" t="s">
        <v>89</v>
      </c>
      <c r="I6" s="206"/>
      <c r="J6" s="207" t="s">
        <v>5</v>
      </c>
      <c r="K6" s="207"/>
      <c r="L6" s="207"/>
      <c r="M6" s="207"/>
      <c r="N6" s="200" t="s">
        <v>88</v>
      </c>
    </row>
    <row r="7" spans="1:14" ht="12.75" customHeight="1">
      <c r="A7" s="201"/>
      <c r="B7" s="201"/>
      <c r="C7" s="201"/>
      <c r="D7" s="200" t="s">
        <v>6</v>
      </c>
      <c r="E7" s="199" t="s">
        <v>7</v>
      </c>
      <c r="F7" s="199"/>
      <c r="G7" s="199"/>
      <c r="H7" s="200" t="s">
        <v>8</v>
      </c>
      <c r="I7" s="200" t="s">
        <v>9</v>
      </c>
      <c r="J7" s="200" t="s">
        <v>10</v>
      </c>
      <c r="K7" s="199" t="s">
        <v>7</v>
      </c>
      <c r="L7" s="199"/>
      <c r="M7" s="199"/>
      <c r="N7" s="201"/>
    </row>
    <row r="8" spans="1:14" ht="126" customHeight="1">
      <c r="A8" s="202"/>
      <c r="B8" s="202"/>
      <c r="C8" s="202"/>
      <c r="D8" s="202"/>
      <c r="E8" s="4" t="s">
        <v>11</v>
      </c>
      <c r="F8" s="4" t="s">
        <v>12</v>
      </c>
      <c r="G8" s="3" t="s">
        <v>13</v>
      </c>
      <c r="H8" s="202"/>
      <c r="I8" s="202"/>
      <c r="J8" s="202"/>
      <c r="K8" s="4" t="s">
        <v>14</v>
      </c>
      <c r="L8" s="4" t="s">
        <v>15</v>
      </c>
      <c r="M8" s="3" t="s">
        <v>16</v>
      </c>
      <c r="N8" s="202"/>
    </row>
    <row r="9" spans="1:14" ht="12.75">
      <c r="A9" s="5" t="s">
        <v>17</v>
      </c>
      <c r="B9" s="6" t="s">
        <v>18</v>
      </c>
      <c r="C9" s="6" t="s">
        <v>19</v>
      </c>
      <c r="D9" s="54">
        <v>1</v>
      </c>
      <c r="E9" s="63">
        <v>2</v>
      </c>
      <c r="F9" s="63">
        <v>3</v>
      </c>
      <c r="G9" s="64">
        <v>4</v>
      </c>
      <c r="H9" s="6">
        <v>5</v>
      </c>
      <c r="I9" s="6">
        <v>6</v>
      </c>
      <c r="J9" s="53">
        <v>7</v>
      </c>
      <c r="K9" s="55">
        <v>8</v>
      </c>
      <c r="L9" s="55">
        <v>9</v>
      </c>
      <c r="M9" s="65">
        <v>10</v>
      </c>
      <c r="N9" s="5">
        <v>11</v>
      </c>
    </row>
    <row r="10" spans="1:14" ht="22.5" customHeight="1">
      <c r="A10" s="72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4" s="9" customFormat="1" ht="19.5" customHeight="1">
      <c r="A11" s="67" t="s">
        <v>21</v>
      </c>
      <c r="B11" s="7" t="s">
        <v>22</v>
      </c>
      <c r="C11" s="7"/>
      <c r="D11" s="8">
        <f aca="true" t="shared" si="0" ref="D11:N11">D14+D16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43">
        <f t="shared" si="0"/>
        <v>0</v>
      </c>
    </row>
    <row r="12" spans="1:14" ht="13.5" customHeight="1">
      <c r="A12" s="10" t="s">
        <v>23</v>
      </c>
      <c r="B12" s="11"/>
      <c r="C12" s="11"/>
      <c r="D12" s="12"/>
      <c r="E12" s="12"/>
      <c r="F12" s="13"/>
      <c r="G12" s="13"/>
      <c r="H12" s="12"/>
      <c r="I12" s="12"/>
      <c r="J12" s="12"/>
      <c r="K12" s="12"/>
      <c r="L12" s="13"/>
      <c r="M12" s="13"/>
      <c r="N12" s="13"/>
    </row>
    <row r="13" spans="1:14" ht="18" customHeight="1">
      <c r="A13" s="14" t="s">
        <v>24</v>
      </c>
      <c r="B13" s="11"/>
      <c r="C13" s="11"/>
      <c r="D13" s="12"/>
      <c r="E13" s="12"/>
      <c r="F13" s="12"/>
      <c r="G13" s="13"/>
      <c r="H13" s="12"/>
      <c r="I13" s="12"/>
      <c r="J13" s="12"/>
      <c r="K13" s="12"/>
      <c r="L13" s="12"/>
      <c r="M13" s="13"/>
      <c r="N13" s="13"/>
    </row>
    <row r="14" spans="1:14" ht="15" customHeight="1">
      <c r="A14" s="15" t="s">
        <v>25</v>
      </c>
      <c r="B14" s="16" t="s">
        <v>70</v>
      </c>
      <c r="C14" s="16" t="s">
        <v>26</v>
      </c>
      <c r="D14" s="6">
        <f>SUM(E14:G14)</f>
        <v>0</v>
      </c>
      <c r="E14" s="6"/>
      <c r="F14" s="6"/>
      <c r="G14" s="5"/>
      <c r="H14" s="75"/>
      <c r="I14" s="75"/>
      <c r="J14" s="17">
        <f>SUM(K14:M14)</f>
        <v>0</v>
      </c>
      <c r="K14" s="6"/>
      <c r="L14" s="6"/>
      <c r="M14" s="5"/>
      <c r="N14" s="77"/>
    </row>
    <row r="15" spans="1:14" ht="18" customHeight="1">
      <c r="A15" s="14" t="s">
        <v>87</v>
      </c>
      <c r="B15" s="16"/>
      <c r="C15" s="16"/>
      <c r="D15" s="6"/>
      <c r="E15" s="6"/>
      <c r="F15" s="6"/>
      <c r="G15" s="5"/>
      <c r="H15" s="75"/>
      <c r="I15" s="75"/>
      <c r="J15" s="17"/>
      <c r="K15" s="6"/>
      <c r="L15" s="6"/>
      <c r="M15" s="5"/>
      <c r="N15" s="24"/>
    </row>
    <row r="16" spans="1:14" ht="15" customHeight="1">
      <c r="A16" s="15" t="s">
        <v>71</v>
      </c>
      <c r="B16" s="16" t="s">
        <v>74</v>
      </c>
      <c r="C16" s="16" t="s">
        <v>72</v>
      </c>
      <c r="D16" s="6">
        <f>SUM(E16:G16)</f>
        <v>0</v>
      </c>
      <c r="E16" s="6"/>
      <c r="F16" s="6"/>
      <c r="G16" s="5"/>
      <c r="H16" s="75"/>
      <c r="I16" s="75"/>
      <c r="J16" s="17">
        <f>SUM(K16:M16)</f>
        <v>0</v>
      </c>
      <c r="K16" s="6"/>
      <c r="L16" s="6"/>
      <c r="M16" s="5"/>
      <c r="N16" s="77"/>
    </row>
    <row r="17" spans="1:14" ht="12.75">
      <c r="A17" s="56" t="s">
        <v>73</v>
      </c>
      <c r="B17" s="16"/>
      <c r="C17" s="16"/>
      <c r="D17" s="6"/>
      <c r="E17" s="6"/>
      <c r="F17" s="6"/>
      <c r="G17" s="5"/>
      <c r="H17" s="6"/>
      <c r="I17" s="6"/>
      <c r="J17" s="17"/>
      <c r="K17" s="6"/>
      <c r="L17" s="6"/>
      <c r="M17" s="5"/>
      <c r="N17" s="24"/>
    </row>
    <row r="18" spans="1:14" ht="13.5" customHeight="1">
      <c r="A18" s="66" t="s">
        <v>28</v>
      </c>
      <c r="B18" s="16"/>
      <c r="C18" s="16"/>
      <c r="D18" s="6">
        <f>SUM(E18:G18)</f>
        <v>0</v>
      </c>
      <c r="E18" s="6">
        <f>E14</f>
        <v>0</v>
      </c>
      <c r="F18" s="6">
        <f>F14</f>
        <v>0</v>
      </c>
      <c r="G18" s="6">
        <f>G14</f>
        <v>0</v>
      </c>
      <c r="H18" s="6">
        <f>H14</f>
        <v>0</v>
      </c>
      <c r="I18" s="6">
        <f>I14</f>
        <v>0</v>
      </c>
      <c r="J18" s="17">
        <f>SUM(K18:M18)</f>
        <v>0</v>
      </c>
      <c r="K18" s="6">
        <f>K14</f>
        <v>0</v>
      </c>
      <c r="L18" s="6">
        <f>L14</f>
        <v>0</v>
      </c>
      <c r="M18" s="6">
        <f>M14</f>
        <v>0</v>
      </c>
      <c r="N18" s="5">
        <f>N14</f>
        <v>0</v>
      </c>
    </row>
    <row r="19" spans="1:14" ht="12" customHeight="1" hidden="1">
      <c r="A19" s="56" t="s">
        <v>7</v>
      </c>
      <c r="B19" s="18"/>
      <c r="C19" s="1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 customHeight="1" hidden="1">
      <c r="A20" s="19" t="s">
        <v>29</v>
      </c>
      <c r="B20" s="20"/>
      <c r="C20" s="20"/>
      <c r="D20" s="13"/>
      <c r="E20" s="13"/>
      <c r="F20" s="13"/>
      <c r="G20" s="13"/>
      <c r="H20" s="76"/>
      <c r="I20" s="76"/>
      <c r="J20" s="17">
        <f>SUM(K20:M20)</f>
        <v>0</v>
      </c>
      <c r="K20" s="13"/>
      <c r="L20" s="13"/>
      <c r="M20" s="13"/>
      <c r="N20" s="76"/>
    </row>
    <row r="21" spans="1:14" ht="12.75" hidden="1">
      <c r="A21" s="15"/>
      <c r="B21" s="18"/>
      <c r="C21" s="1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35" ht="20.25" customHeight="1" hidden="1">
      <c r="A22" s="69" t="s">
        <v>90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14" ht="19.5" customHeight="1" hidden="1">
      <c r="A23" s="67" t="s">
        <v>21</v>
      </c>
      <c r="B23" s="7" t="s">
        <v>22</v>
      </c>
      <c r="C23" s="7"/>
      <c r="D23" s="8" t="e">
        <f aca="true" t="shared" si="1" ref="D23:N23">D26+D28</f>
        <v>#REF!</v>
      </c>
      <c r="E23" s="8" t="e">
        <f t="shared" si="1"/>
        <v>#REF!</v>
      </c>
      <c r="F23" s="8" t="e">
        <f t="shared" si="1"/>
        <v>#REF!</v>
      </c>
      <c r="G23" s="8" t="e">
        <f t="shared" si="1"/>
        <v>#REF!</v>
      </c>
      <c r="H23" s="8">
        <f t="shared" si="1"/>
        <v>0</v>
      </c>
      <c r="I23" s="8">
        <f t="shared" si="1"/>
        <v>0</v>
      </c>
      <c r="J23" s="8" t="e">
        <f t="shared" si="1"/>
        <v>#REF!</v>
      </c>
      <c r="K23" s="8" t="e">
        <f t="shared" si="1"/>
        <v>#REF!</v>
      </c>
      <c r="L23" s="8" t="e">
        <f t="shared" si="1"/>
        <v>#REF!</v>
      </c>
      <c r="M23" s="8" t="e">
        <f t="shared" si="1"/>
        <v>#REF!</v>
      </c>
      <c r="N23" s="43">
        <f t="shared" si="1"/>
        <v>0</v>
      </c>
    </row>
    <row r="24" spans="1:14" ht="12.75" customHeight="1" hidden="1">
      <c r="A24" s="10" t="s">
        <v>23</v>
      </c>
      <c r="B24" s="11"/>
      <c r="C24" s="11"/>
      <c r="D24" s="12"/>
      <c r="E24" s="12"/>
      <c r="F24" s="13"/>
      <c r="G24" s="13"/>
      <c r="H24" s="12"/>
      <c r="I24" s="12"/>
      <c r="J24" s="12"/>
      <c r="K24" s="12"/>
      <c r="L24" s="13"/>
      <c r="M24" s="13"/>
      <c r="N24" s="13"/>
    </row>
    <row r="25" spans="1:14" ht="18" customHeight="1" hidden="1">
      <c r="A25" s="14" t="s">
        <v>24</v>
      </c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14" ht="15.75" customHeight="1" hidden="1">
      <c r="A26" s="70" t="s">
        <v>25</v>
      </c>
      <c r="B26" s="16" t="s">
        <v>70</v>
      </c>
      <c r="C26" s="16" t="s">
        <v>26</v>
      </c>
      <c r="D26" s="6" t="e">
        <f>SUM(E26:G26)</f>
        <v>#REF!</v>
      </c>
      <c r="E26" s="73" t="e">
        <f>ROUND((E14+разд1окт!E26)/11,)</f>
        <v>#REF!</v>
      </c>
      <c r="F26" s="6" t="e">
        <f>ROUND((F14+разд1окт!F26)/11,1)</f>
        <v>#REF!</v>
      </c>
      <c r="G26" s="6" t="e">
        <f>ROUND((G14+разд1окт!G26)/11,1)</f>
        <v>#REF!</v>
      </c>
      <c r="H26" s="75"/>
      <c r="I26" s="75"/>
      <c r="J26" s="17" t="e">
        <f>SUM(K26:M26)</f>
        <v>#REF!</v>
      </c>
      <c r="K26" s="6" t="e">
        <f>K14+разд1окт!K26</f>
        <v>#REF!</v>
      </c>
      <c r="L26" s="6" t="e">
        <f>L14+разд1окт!L26</f>
        <v>#REF!</v>
      </c>
      <c r="M26" s="6" t="e">
        <f>M14+разд1окт!M26</f>
        <v>#REF!</v>
      </c>
      <c r="N26" s="78"/>
    </row>
    <row r="27" spans="1:14" ht="18" customHeight="1" hidden="1">
      <c r="A27" s="14" t="s">
        <v>27</v>
      </c>
      <c r="B27" s="16"/>
      <c r="C27" s="16"/>
      <c r="D27" s="6"/>
      <c r="E27" s="6"/>
      <c r="F27" s="6"/>
      <c r="G27" s="6"/>
      <c r="H27" s="75"/>
      <c r="I27" s="75"/>
      <c r="J27" s="6"/>
      <c r="K27" s="6"/>
      <c r="L27" s="6"/>
      <c r="M27" s="6"/>
      <c r="N27" s="78"/>
    </row>
    <row r="28" spans="1:14" ht="15.75" customHeight="1" hidden="1">
      <c r="A28" s="70" t="s">
        <v>71</v>
      </c>
      <c r="B28" s="16" t="s">
        <v>74</v>
      </c>
      <c r="C28" s="16" t="s">
        <v>72</v>
      </c>
      <c r="D28" s="6" t="e">
        <f>SUM(E28:G28)</f>
        <v>#REF!</v>
      </c>
      <c r="E28" s="6" t="e">
        <f>ROUND((E16+разд1окт!E28)/11,)</f>
        <v>#REF!</v>
      </c>
      <c r="F28" s="6" t="e">
        <f>ROUND((F16+разд1окт!F28)/11,1)</f>
        <v>#REF!</v>
      </c>
      <c r="G28" s="6" t="e">
        <f>ROUND((G16+разд1окт!G28)/11,1)</f>
        <v>#REF!</v>
      </c>
      <c r="H28" s="75"/>
      <c r="I28" s="75"/>
      <c r="J28" s="17" t="e">
        <f>SUM(K28:M28)</f>
        <v>#REF!</v>
      </c>
      <c r="K28" s="6" t="e">
        <f>K16+разд1окт!K28</f>
        <v>#REF!</v>
      </c>
      <c r="L28" s="6" t="e">
        <f>L16+разд1окт!L28</f>
        <v>#REF!</v>
      </c>
      <c r="M28" s="6" t="e">
        <f>M16+разд1окт!M28</f>
        <v>#REF!</v>
      </c>
      <c r="N28" s="78"/>
    </row>
    <row r="29" spans="1:14" ht="12.75" customHeight="1" hidden="1">
      <c r="A29" s="56" t="s">
        <v>73</v>
      </c>
      <c r="B29" s="16"/>
      <c r="C29" s="16"/>
      <c r="D29" s="6"/>
      <c r="E29" s="6"/>
      <c r="F29" s="6"/>
      <c r="G29" s="5"/>
      <c r="H29" s="75"/>
      <c r="I29" s="75"/>
      <c r="J29" s="17"/>
      <c r="K29" s="6"/>
      <c r="L29" s="6"/>
      <c r="M29" s="5"/>
      <c r="N29" s="77"/>
    </row>
    <row r="30" spans="1:14" ht="13.5" customHeight="1" hidden="1">
      <c r="A30" s="70" t="s">
        <v>28</v>
      </c>
      <c r="B30" s="16"/>
      <c r="C30" s="16"/>
      <c r="D30" s="6" t="e">
        <f>SUM(E30:G30)</f>
        <v>#REF!</v>
      </c>
      <c r="E30" s="6" t="e">
        <f>E26</f>
        <v>#REF!</v>
      </c>
      <c r="F30" s="6" t="e">
        <f>F26</f>
        <v>#REF!</v>
      </c>
      <c r="G30" s="6" t="e">
        <f>G26</f>
        <v>#REF!</v>
      </c>
      <c r="H30" s="75">
        <f>H26</f>
        <v>0</v>
      </c>
      <c r="I30" s="75">
        <f>I26</f>
        <v>0</v>
      </c>
      <c r="J30" s="17" t="e">
        <f>SUM(K30:M30)</f>
        <v>#REF!</v>
      </c>
      <c r="K30" s="6" t="e">
        <f>K26</f>
        <v>#REF!</v>
      </c>
      <c r="L30" s="6" t="e">
        <f>L26</f>
        <v>#REF!</v>
      </c>
      <c r="M30" s="6" t="e">
        <f>M26</f>
        <v>#REF!</v>
      </c>
      <c r="N30" s="78">
        <f>N26</f>
        <v>0</v>
      </c>
    </row>
    <row r="31" spans="1:14" ht="12.75" customHeight="1" hidden="1">
      <c r="A31" s="56" t="s">
        <v>7</v>
      </c>
      <c r="B31" s="18"/>
      <c r="C31" s="18"/>
      <c r="D31" s="5"/>
      <c r="E31" s="5"/>
      <c r="F31" s="5"/>
      <c r="G31" s="5"/>
      <c r="H31" s="78"/>
      <c r="I31" s="78"/>
      <c r="J31" s="5"/>
      <c r="K31" s="6"/>
      <c r="L31" s="5"/>
      <c r="M31" s="5"/>
      <c r="N31" s="78"/>
    </row>
    <row r="32" spans="1:14" ht="13.5" customHeight="1" hidden="1">
      <c r="A32" s="71" t="s">
        <v>29</v>
      </c>
      <c r="B32" s="20"/>
      <c r="C32" s="20"/>
      <c r="D32" s="13"/>
      <c r="E32" s="13"/>
      <c r="F32" s="13"/>
      <c r="G32" s="13"/>
      <c r="H32" s="76"/>
      <c r="I32" s="76"/>
      <c r="J32" s="17" t="e">
        <f>SUM(K32:M32)</f>
        <v>#REF!</v>
      </c>
      <c r="K32" s="6" t="e">
        <f>K20+разд1окт!K32</f>
        <v>#REF!</v>
      </c>
      <c r="L32" s="6" t="e">
        <f>L20+разд1окт!L32</f>
        <v>#REF!</v>
      </c>
      <c r="M32" s="6" t="e">
        <f>M20+разд1окт!M32</f>
        <v>#REF!</v>
      </c>
      <c r="N32" s="78"/>
    </row>
    <row r="33" spans="1:14" ht="12.75" hidden="1">
      <c r="A33" s="15"/>
      <c r="B33" s="18"/>
      <c r="C33" s="18"/>
      <c r="D33" s="5"/>
      <c r="E33" s="5"/>
      <c r="F33" s="5"/>
      <c r="G33" s="5"/>
      <c r="H33" s="5"/>
      <c r="I33" s="5"/>
      <c r="J33" s="5"/>
      <c r="K33" s="6"/>
      <c r="L33" s="5"/>
      <c r="M33" s="5"/>
      <c r="N33" s="5"/>
    </row>
    <row r="34" spans="1:14" ht="23.25" customHeight="1" hidden="1">
      <c r="A34" s="68" t="s">
        <v>65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4"/>
    </row>
    <row r="35" spans="1:14" ht="19.5" customHeight="1" hidden="1">
      <c r="A35" s="67" t="s">
        <v>21</v>
      </c>
      <c r="B35" s="7" t="s">
        <v>22</v>
      </c>
      <c r="C35" s="7"/>
      <c r="D35" s="8">
        <f aca="true" t="shared" si="2" ref="D35:N35">D38+D40</f>
        <v>1252</v>
      </c>
      <c r="E35" s="8">
        <f t="shared" si="2"/>
        <v>1246</v>
      </c>
      <c r="F35" s="8">
        <f t="shared" si="2"/>
        <v>5</v>
      </c>
      <c r="G35" s="8">
        <f t="shared" si="2"/>
        <v>1</v>
      </c>
      <c r="H35" s="8">
        <f t="shared" si="2"/>
        <v>0</v>
      </c>
      <c r="I35" s="8">
        <f t="shared" si="2"/>
        <v>0</v>
      </c>
      <c r="J35" s="8">
        <f t="shared" si="2"/>
        <v>500455.39999999997</v>
      </c>
      <c r="K35" s="23">
        <f t="shared" si="2"/>
        <v>499680</v>
      </c>
      <c r="L35" s="23">
        <f t="shared" si="2"/>
        <v>141.4</v>
      </c>
      <c r="M35" s="23">
        <f t="shared" si="2"/>
        <v>634</v>
      </c>
      <c r="N35" s="45">
        <f t="shared" si="2"/>
        <v>0</v>
      </c>
    </row>
    <row r="36" spans="1:14" ht="12.75" customHeight="1" hidden="1">
      <c r="A36" s="10" t="s">
        <v>23</v>
      </c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7"/>
      <c r="N36" s="5"/>
    </row>
    <row r="37" spans="1:14" ht="18.75" customHeight="1" hidden="1">
      <c r="A37" s="14" t="s">
        <v>24</v>
      </c>
      <c r="B37" s="11"/>
      <c r="C37" s="11"/>
      <c r="D37" s="6"/>
      <c r="E37" s="6"/>
      <c r="F37" s="6"/>
      <c r="G37" s="6"/>
      <c r="H37" s="6"/>
      <c r="I37" s="6"/>
      <c r="J37" s="6"/>
      <c r="K37" s="17"/>
      <c r="L37" s="17"/>
      <c r="M37" s="17"/>
      <c r="N37" s="5"/>
    </row>
    <row r="38" spans="1:14" ht="15" customHeight="1" hidden="1">
      <c r="A38" s="15" t="s">
        <v>25</v>
      </c>
      <c r="B38" s="16" t="s">
        <v>70</v>
      </c>
      <c r="C38" s="16" t="s">
        <v>26</v>
      </c>
      <c r="D38" s="6">
        <f>SUM(E38:G38)</f>
        <v>1146</v>
      </c>
      <c r="E38" s="6">
        <v>1145</v>
      </c>
      <c r="F38" s="6"/>
      <c r="G38" s="6">
        <v>1</v>
      </c>
      <c r="H38" s="6"/>
      <c r="I38" s="6"/>
      <c r="J38" s="17">
        <f>SUM(K38:M38)</f>
        <v>477385.1</v>
      </c>
      <c r="K38" s="17">
        <v>476751.1</v>
      </c>
      <c r="L38" s="17"/>
      <c r="M38" s="17">
        <v>634</v>
      </c>
      <c r="N38" s="5"/>
    </row>
    <row r="39" spans="1:14" ht="18" customHeight="1" hidden="1">
      <c r="A39" s="14" t="s">
        <v>27</v>
      </c>
      <c r="B39" s="16"/>
      <c r="C39" s="16"/>
      <c r="D39" s="6"/>
      <c r="E39" s="6"/>
      <c r="F39" s="6"/>
      <c r="G39" s="6"/>
      <c r="H39" s="6"/>
      <c r="I39" s="6"/>
      <c r="J39" s="6"/>
      <c r="K39" s="17"/>
      <c r="L39" s="17"/>
      <c r="M39" s="17"/>
      <c r="N39" s="5"/>
    </row>
    <row r="40" spans="1:14" ht="15.75" customHeight="1" hidden="1">
      <c r="A40" s="15" t="s">
        <v>71</v>
      </c>
      <c r="B40" s="16" t="s">
        <v>74</v>
      </c>
      <c r="C40" s="16" t="s">
        <v>72</v>
      </c>
      <c r="D40" s="6">
        <f>SUM(E40:G40)</f>
        <v>106</v>
      </c>
      <c r="E40" s="6">
        <v>101</v>
      </c>
      <c r="F40" s="6">
        <v>5</v>
      </c>
      <c r="G40" s="6"/>
      <c r="H40" s="6"/>
      <c r="I40" s="6"/>
      <c r="J40" s="17">
        <f>SUM(K40:M40)</f>
        <v>23070.300000000003</v>
      </c>
      <c r="K40" s="17">
        <v>22928.9</v>
      </c>
      <c r="L40" s="17">
        <v>141.4</v>
      </c>
      <c r="M40" s="17"/>
      <c r="N40" s="5"/>
    </row>
    <row r="41" spans="1:14" ht="12.75" customHeight="1" hidden="1">
      <c r="A41" s="56" t="s">
        <v>91</v>
      </c>
      <c r="B41" s="16"/>
      <c r="C41" s="16"/>
      <c r="D41" s="6"/>
      <c r="E41" s="6"/>
      <c r="F41" s="6"/>
      <c r="G41" s="5"/>
      <c r="H41" s="6"/>
      <c r="I41" s="6"/>
      <c r="J41" s="17"/>
      <c r="K41" s="17"/>
      <c r="L41" s="17"/>
      <c r="M41" s="24"/>
      <c r="N41" s="24"/>
    </row>
    <row r="42" spans="1:14" ht="13.5" customHeight="1" hidden="1">
      <c r="A42" s="66" t="s">
        <v>28</v>
      </c>
      <c r="B42" s="16"/>
      <c r="C42" s="16"/>
      <c r="D42" s="6">
        <f>SUM(E42:G42)</f>
        <v>1146</v>
      </c>
      <c r="E42" s="6">
        <f>E38</f>
        <v>1145</v>
      </c>
      <c r="F42" s="6">
        <f>F38</f>
        <v>0</v>
      </c>
      <c r="G42" s="6">
        <f>G38</f>
        <v>1</v>
      </c>
      <c r="H42" s="6">
        <f>H38</f>
        <v>0</v>
      </c>
      <c r="I42" s="6">
        <f>I38</f>
        <v>0</v>
      </c>
      <c r="J42" s="17">
        <f>SUM(K42:M42)</f>
        <v>477385.1</v>
      </c>
      <c r="K42" s="17">
        <f>K38</f>
        <v>476751.1</v>
      </c>
      <c r="L42" s="17">
        <f>L38</f>
        <v>0</v>
      </c>
      <c r="M42" s="17">
        <f>M38</f>
        <v>634</v>
      </c>
      <c r="N42" s="24">
        <f>N38</f>
        <v>0</v>
      </c>
    </row>
    <row r="43" spans="1:14" ht="12.75" customHeight="1" hidden="1">
      <c r="A43" s="56" t="s">
        <v>7</v>
      </c>
      <c r="B43" s="18"/>
      <c r="C43" s="18"/>
      <c r="D43" s="5"/>
      <c r="E43" s="5"/>
      <c r="F43" s="5"/>
      <c r="G43" s="5"/>
      <c r="H43" s="5"/>
      <c r="I43" s="5"/>
      <c r="J43" s="5"/>
      <c r="K43" s="24"/>
      <c r="L43" s="24"/>
      <c r="M43" s="24"/>
      <c r="N43" s="5"/>
    </row>
    <row r="44" spans="1:18" ht="13.5" customHeight="1" hidden="1">
      <c r="A44" s="15" t="s">
        <v>29</v>
      </c>
      <c r="B44" s="18"/>
      <c r="C44" s="18"/>
      <c r="D44" s="5"/>
      <c r="E44" s="5"/>
      <c r="F44" s="5"/>
      <c r="G44" s="5"/>
      <c r="H44" s="6"/>
      <c r="I44" s="6"/>
      <c r="J44" s="17">
        <f>SUM(K44:M44)</f>
        <v>0</v>
      </c>
      <c r="K44" s="24"/>
      <c r="L44" s="24"/>
      <c r="M44" s="24"/>
      <c r="N44" s="5"/>
      <c r="O44" s="22"/>
      <c r="P44" s="22"/>
      <c r="Q44" s="22"/>
      <c r="R44" s="22"/>
    </row>
    <row r="45" spans="1:14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5.75">
      <c r="A46" s="25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2:9" ht="15">
      <c r="B47" s="26" t="s">
        <v>80</v>
      </c>
      <c r="C47" s="27"/>
      <c r="D47" s="59" t="s">
        <v>92</v>
      </c>
      <c r="E47" s="21"/>
      <c r="F47" s="21"/>
      <c r="G47" s="21"/>
      <c r="I47" s="2" t="s">
        <v>82</v>
      </c>
    </row>
    <row r="48" spans="2:11" ht="12.75">
      <c r="B48" s="26" t="s">
        <v>79</v>
      </c>
      <c r="C48" s="27"/>
      <c r="D48" s="198" t="s">
        <v>81</v>
      </c>
      <c r="E48" s="198"/>
      <c r="F48" s="198"/>
      <c r="G48" s="21"/>
      <c r="I48" s="197" t="s">
        <v>83</v>
      </c>
      <c r="J48" s="197"/>
      <c r="K48" s="197"/>
    </row>
    <row r="49" spans="2:7" ht="22.5" customHeight="1">
      <c r="B49" s="26" t="s">
        <v>76</v>
      </c>
      <c r="C49" s="27"/>
      <c r="D49" s="21"/>
      <c r="E49" s="21"/>
      <c r="F49" s="21"/>
      <c r="G49" s="21"/>
    </row>
    <row r="50" spans="1:11" ht="12.75" customHeight="1">
      <c r="A50" s="25"/>
      <c r="B50" s="26" t="s">
        <v>77</v>
      </c>
      <c r="C50" s="27"/>
      <c r="D50" s="47" t="s">
        <v>93</v>
      </c>
      <c r="E50" s="21"/>
      <c r="F50" s="21"/>
      <c r="G50" s="21"/>
      <c r="H50" s="46" t="s">
        <v>94</v>
      </c>
      <c r="J50"/>
      <c r="K50" s="2" t="s">
        <v>98</v>
      </c>
    </row>
    <row r="51" spans="2:13" ht="12.75">
      <c r="B51" s="2" t="s">
        <v>78</v>
      </c>
      <c r="E51" s="48" t="s">
        <v>86</v>
      </c>
      <c r="H51" s="197" t="s">
        <v>81</v>
      </c>
      <c r="I51" s="197"/>
      <c r="J51" s="197"/>
      <c r="K51" s="197" t="s">
        <v>83</v>
      </c>
      <c r="L51" s="197"/>
      <c r="M51" s="197"/>
    </row>
    <row r="53" spans="2:7" ht="12.75">
      <c r="B53" s="47" t="s">
        <v>95</v>
      </c>
      <c r="F53" s="52" t="s">
        <v>96</v>
      </c>
      <c r="G53" s="2" t="s">
        <v>97</v>
      </c>
    </row>
    <row r="54" spans="2:8" ht="12.75">
      <c r="B54" s="48" t="s">
        <v>84</v>
      </c>
      <c r="F54" s="197" t="s">
        <v>85</v>
      </c>
      <c r="G54" s="197"/>
      <c r="H54" s="197"/>
    </row>
  </sheetData>
  <sheetProtection/>
  <mergeCells count="21">
    <mergeCell ref="A1:N1"/>
    <mergeCell ref="J7:J8"/>
    <mergeCell ref="N6:N8"/>
    <mergeCell ref="K7:M7"/>
    <mergeCell ref="A2:N2"/>
    <mergeCell ref="D6:G6"/>
    <mergeCell ref="F54:H54"/>
    <mergeCell ref="D48:F48"/>
    <mergeCell ref="E7:G7"/>
    <mergeCell ref="I48:K48"/>
    <mergeCell ref="K51:M51"/>
    <mergeCell ref="A3:N3"/>
    <mergeCell ref="D7:D8"/>
    <mergeCell ref="C6:C8"/>
    <mergeCell ref="H7:H8"/>
    <mergeCell ref="H51:J51"/>
    <mergeCell ref="A6:A8"/>
    <mergeCell ref="I7:I8"/>
    <mergeCell ref="J6:M6"/>
    <mergeCell ref="B6:B8"/>
    <mergeCell ref="H6:I6"/>
  </mergeCells>
  <printOptions horizontalCentered="1"/>
  <pageMargins left="0.1968503937007874" right="0.1968503937007874" top="0.4330708661417323" bottom="0.31496062992125984" header="0.1968503937007874" footer="0.1968503937007874"/>
  <pageSetup blackAndWhite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A30" sqref="A30:IV32"/>
    </sheetView>
  </sheetViews>
  <sheetFormatPr defaultColWidth="9.00390625" defaultRowHeight="12.75"/>
  <cols>
    <col min="1" max="1" width="3.75390625" style="0" customWidth="1"/>
    <col min="2" max="2" width="55.75390625" style="0" customWidth="1"/>
    <col min="3" max="3" width="15.625" style="0" customWidth="1"/>
    <col min="4" max="4" width="11.375" style="0" customWidth="1"/>
    <col min="5" max="5" width="4.75390625" style="0" customWidth="1"/>
    <col min="6" max="6" width="2.75390625" style="0" customWidth="1"/>
    <col min="7" max="7" width="47.375" style="0" customWidth="1"/>
    <col min="10" max="10" width="6.875" style="0" customWidth="1"/>
    <col min="11" max="11" width="2.25390625" style="0" customWidth="1"/>
  </cols>
  <sheetData>
    <row r="1" ht="14.25">
      <c r="B1" s="28" t="s">
        <v>104</v>
      </c>
    </row>
    <row r="2" ht="16.5" customHeight="1">
      <c r="B2" s="28" t="s">
        <v>107</v>
      </c>
    </row>
    <row r="3" spans="2:10" ht="17.25" customHeight="1">
      <c r="B3" s="216" t="s">
        <v>30</v>
      </c>
      <c r="C3" s="216"/>
      <c r="D3" s="216"/>
      <c r="E3" s="216"/>
      <c r="F3" s="29"/>
      <c r="G3" s="216" t="s">
        <v>46</v>
      </c>
      <c r="H3" s="216"/>
      <c r="I3" s="216"/>
      <c r="J3" s="216"/>
    </row>
    <row r="4" spans="2:10" ht="15" customHeight="1">
      <c r="B4" s="217" t="s">
        <v>31</v>
      </c>
      <c r="C4" s="217"/>
      <c r="D4" s="217"/>
      <c r="E4" s="217"/>
      <c r="F4" s="30"/>
      <c r="G4" s="217" t="s">
        <v>47</v>
      </c>
      <c r="H4" s="217"/>
      <c r="I4" s="217"/>
      <c r="J4" s="217"/>
    </row>
    <row r="5" spans="2:10" ht="12.75">
      <c r="B5" s="218" t="s">
        <v>112</v>
      </c>
      <c r="C5" s="218"/>
      <c r="D5" s="218"/>
      <c r="E5" s="218"/>
      <c r="F5" s="31"/>
      <c r="G5" s="218" t="s">
        <v>113</v>
      </c>
      <c r="H5" s="218"/>
      <c r="I5" s="218"/>
      <c r="J5" s="218"/>
    </row>
    <row r="6" spans="2:10" ht="12.75" customHeight="1">
      <c r="B6" s="211" t="s">
        <v>32</v>
      </c>
      <c r="C6" s="211"/>
      <c r="D6" s="211"/>
      <c r="E6" s="211"/>
      <c r="F6" s="31"/>
      <c r="G6" s="211" t="s">
        <v>48</v>
      </c>
      <c r="H6" s="211"/>
      <c r="I6" s="211"/>
      <c r="J6" s="211"/>
    </row>
    <row r="7" spans="2:10" ht="60" customHeight="1">
      <c r="B7" s="32" t="s">
        <v>33</v>
      </c>
      <c r="C7" s="33" t="s">
        <v>34</v>
      </c>
      <c r="D7" s="212" t="s">
        <v>35</v>
      </c>
      <c r="E7" s="213"/>
      <c r="G7" s="32" t="s">
        <v>33</v>
      </c>
      <c r="H7" s="33" t="s">
        <v>34</v>
      </c>
      <c r="I7" s="232" t="s">
        <v>49</v>
      </c>
      <c r="J7" s="232"/>
    </row>
    <row r="8" spans="2:10" ht="12.75" customHeight="1">
      <c r="B8" s="32" t="s">
        <v>17</v>
      </c>
      <c r="C8" s="33" t="s">
        <v>18</v>
      </c>
      <c r="D8" s="212">
        <v>1</v>
      </c>
      <c r="E8" s="213"/>
      <c r="G8" s="32" t="s">
        <v>17</v>
      </c>
      <c r="H8" s="33" t="s">
        <v>18</v>
      </c>
      <c r="I8" s="212">
        <v>1</v>
      </c>
      <c r="J8" s="213"/>
    </row>
    <row r="9" spans="1:10" ht="33" customHeight="1">
      <c r="A9" s="34"/>
      <c r="B9" s="219" t="s">
        <v>41</v>
      </c>
      <c r="C9" s="223">
        <v>12</v>
      </c>
      <c r="D9" s="228"/>
      <c r="E9" s="229"/>
      <c r="G9" s="36" t="s">
        <v>50</v>
      </c>
      <c r="H9" s="37"/>
      <c r="I9" s="230"/>
      <c r="J9" s="231"/>
    </row>
    <row r="10" spans="1:10" ht="12.75">
      <c r="A10" s="34"/>
      <c r="B10" s="220"/>
      <c r="C10" s="224"/>
      <c r="D10" s="230"/>
      <c r="E10" s="231"/>
      <c r="G10" s="38" t="s">
        <v>51</v>
      </c>
      <c r="H10" s="35">
        <v>21</v>
      </c>
      <c r="I10" s="214">
        <v>23</v>
      </c>
      <c r="J10" s="215"/>
    </row>
    <row r="11" spans="1:10" ht="21" customHeight="1">
      <c r="A11" s="34"/>
      <c r="B11" s="221" t="s">
        <v>36</v>
      </c>
      <c r="C11" s="223">
        <v>13</v>
      </c>
      <c r="D11" s="228"/>
      <c r="E11" s="229"/>
      <c r="G11" s="38" t="s">
        <v>52</v>
      </c>
      <c r="H11" s="35">
        <v>22</v>
      </c>
      <c r="I11" s="214"/>
      <c r="J11" s="215"/>
    </row>
    <row r="12" spans="1:10" ht="21" customHeight="1">
      <c r="A12" s="34"/>
      <c r="B12" s="222"/>
      <c r="C12" s="224"/>
      <c r="D12" s="230"/>
      <c r="E12" s="231"/>
      <c r="G12" s="38" t="s">
        <v>53</v>
      </c>
      <c r="H12" s="35">
        <v>23</v>
      </c>
      <c r="I12" s="214">
        <v>17</v>
      </c>
      <c r="J12" s="215"/>
    </row>
    <row r="13" spans="1:10" ht="15.75" customHeight="1">
      <c r="A13" s="34"/>
      <c r="B13" s="221" t="s">
        <v>42</v>
      </c>
      <c r="C13" s="223">
        <v>14</v>
      </c>
      <c r="D13" s="228"/>
      <c r="E13" s="229"/>
      <c r="G13" s="38" t="s">
        <v>54</v>
      </c>
      <c r="H13" s="35"/>
      <c r="I13" s="214"/>
      <c r="J13" s="215"/>
    </row>
    <row r="14" spans="1:10" ht="25.5" customHeight="1">
      <c r="A14" s="34"/>
      <c r="B14" s="222"/>
      <c r="C14" s="224"/>
      <c r="D14" s="230"/>
      <c r="E14" s="231"/>
      <c r="G14" s="38" t="s">
        <v>55</v>
      </c>
      <c r="H14" s="35">
        <v>24</v>
      </c>
      <c r="I14" s="214"/>
      <c r="J14" s="215"/>
    </row>
    <row r="15" spans="1:10" ht="13.5">
      <c r="A15" s="34"/>
      <c r="B15" s="49" t="s">
        <v>43</v>
      </c>
      <c r="C15" s="35">
        <v>15</v>
      </c>
      <c r="D15" s="214"/>
      <c r="E15" s="215"/>
      <c r="G15" s="38" t="s">
        <v>56</v>
      </c>
      <c r="H15" s="35">
        <v>25</v>
      </c>
      <c r="I15" s="214"/>
      <c r="J15" s="215"/>
    </row>
    <row r="16" spans="1:10" ht="12.75">
      <c r="A16" s="34"/>
      <c r="B16" s="221" t="s">
        <v>37</v>
      </c>
      <c r="C16" s="223">
        <v>16</v>
      </c>
      <c r="D16" s="228"/>
      <c r="E16" s="229"/>
      <c r="G16" s="38" t="s">
        <v>57</v>
      </c>
      <c r="H16" s="35">
        <v>26</v>
      </c>
      <c r="I16" s="214">
        <v>10</v>
      </c>
      <c r="J16" s="215"/>
    </row>
    <row r="17" spans="1:10" ht="12.75">
      <c r="A17" s="34"/>
      <c r="B17" s="222"/>
      <c r="C17" s="224"/>
      <c r="D17" s="230"/>
      <c r="E17" s="231"/>
      <c r="G17" s="36" t="s">
        <v>58</v>
      </c>
      <c r="H17" s="35"/>
      <c r="I17" s="214"/>
      <c r="J17" s="215"/>
    </row>
    <row r="18" spans="1:10" ht="12.75">
      <c r="A18" s="34"/>
      <c r="B18" s="49" t="s">
        <v>38</v>
      </c>
      <c r="C18" s="35">
        <v>17</v>
      </c>
      <c r="D18" s="214"/>
      <c r="E18" s="215"/>
      <c r="G18" s="39" t="s">
        <v>59</v>
      </c>
      <c r="H18" s="35">
        <v>27</v>
      </c>
      <c r="I18" s="214">
        <v>1224</v>
      </c>
      <c r="J18" s="215"/>
    </row>
    <row r="19" spans="1:10" ht="20.25" customHeight="1">
      <c r="A19" s="34"/>
      <c r="B19" s="221" t="s">
        <v>44</v>
      </c>
      <c r="C19" s="223">
        <v>18</v>
      </c>
      <c r="D19" s="228">
        <v>21</v>
      </c>
      <c r="E19" s="229"/>
      <c r="G19" s="38" t="s">
        <v>60</v>
      </c>
      <c r="H19" s="35">
        <v>28</v>
      </c>
      <c r="I19" s="214">
        <v>13</v>
      </c>
      <c r="J19" s="215"/>
    </row>
    <row r="20" spans="1:10" ht="27.75" customHeight="1">
      <c r="A20" s="34"/>
      <c r="B20" s="222"/>
      <c r="C20" s="224"/>
      <c r="D20" s="230"/>
      <c r="E20" s="231"/>
      <c r="G20" s="36" t="s">
        <v>61</v>
      </c>
      <c r="H20" s="35"/>
      <c r="I20" s="214"/>
      <c r="J20" s="215"/>
    </row>
    <row r="21" spans="1:10" ht="39" customHeight="1">
      <c r="A21" s="34"/>
      <c r="B21" s="221" t="s">
        <v>39</v>
      </c>
      <c r="C21" s="223">
        <v>19</v>
      </c>
      <c r="D21" s="228">
        <v>107</v>
      </c>
      <c r="E21" s="229"/>
      <c r="G21" s="38" t="s">
        <v>106</v>
      </c>
      <c r="H21" s="35">
        <v>29</v>
      </c>
      <c r="I21" s="214"/>
      <c r="J21" s="215"/>
    </row>
    <row r="22" spans="1:5" ht="12.75">
      <c r="A22" s="34"/>
      <c r="B22" s="222"/>
      <c r="C22" s="224"/>
      <c r="D22" s="230"/>
      <c r="E22" s="231"/>
    </row>
    <row r="23" spans="1:10" ht="45.75" customHeight="1">
      <c r="A23" s="34"/>
      <c r="B23" s="226" t="s">
        <v>40</v>
      </c>
      <c r="C23" s="227">
        <v>20</v>
      </c>
      <c r="D23" s="227">
        <f>3321</f>
        <v>3321</v>
      </c>
      <c r="E23" s="227"/>
      <c r="H23" s="41"/>
      <c r="I23" s="42"/>
      <c r="J23" s="42"/>
    </row>
    <row r="24" spans="1:10" ht="12.75">
      <c r="A24" s="34"/>
      <c r="B24" s="226"/>
      <c r="C24" s="227"/>
      <c r="D24" s="227"/>
      <c r="E24" s="227"/>
      <c r="H24" s="41"/>
      <c r="I24" s="42"/>
      <c r="J24" s="42"/>
    </row>
    <row r="25" spans="2:10" ht="38.25" customHeight="1">
      <c r="B25" s="225" t="s">
        <v>45</v>
      </c>
      <c r="C25" s="225"/>
      <c r="D25" s="225"/>
      <c r="E25" s="225"/>
      <c r="H25" s="41"/>
      <c r="I25" s="42"/>
      <c r="J25" s="42"/>
    </row>
    <row r="26" spans="8:10" ht="9" customHeight="1" hidden="1">
      <c r="H26" s="41"/>
      <c r="I26" s="42"/>
      <c r="J26" s="42"/>
    </row>
    <row r="27" spans="8:10" ht="12.75">
      <c r="H27" s="41"/>
      <c r="I27" s="42"/>
      <c r="J27" s="42"/>
    </row>
    <row r="28" spans="8:10" ht="12.75">
      <c r="H28" s="41"/>
      <c r="I28" s="42"/>
      <c r="J28" s="42"/>
    </row>
    <row r="29" spans="8:10" ht="12.75">
      <c r="H29" s="41"/>
      <c r="I29" s="42"/>
      <c r="J29" s="42"/>
    </row>
    <row r="30" spans="2:10" ht="12.75" hidden="1">
      <c r="B30" s="40" t="s">
        <v>62</v>
      </c>
      <c r="H30" s="41"/>
      <c r="I30" s="42"/>
      <c r="J30" s="42"/>
    </row>
    <row r="31" spans="2:10" ht="12.75" hidden="1">
      <c r="B31" s="40" t="s">
        <v>108</v>
      </c>
      <c r="H31" s="41"/>
      <c r="I31" s="42"/>
      <c r="J31" s="42"/>
    </row>
    <row r="32" spans="2:10" ht="12.75" customHeight="1" hidden="1">
      <c r="B32" s="233" t="s">
        <v>99</v>
      </c>
      <c r="C32" s="233"/>
      <c r="H32" s="41"/>
      <c r="I32" s="42"/>
      <c r="J32" s="42"/>
    </row>
    <row r="33" ht="12.75">
      <c r="B33" s="40" t="s">
        <v>63</v>
      </c>
    </row>
    <row r="34" ht="12.75">
      <c r="B34" s="40" t="s">
        <v>64</v>
      </c>
    </row>
    <row r="35" ht="12.75">
      <c r="B35" s="40" t="s">
        <v>103</v>
      </c>
    </row>
    <row r="36" spans="2:4" ht="12.75">
      <c r="B36" s="61" t="s">
        <v>100</v>
      </c>
      <c r="D36" s="62" t="s">
        <v>101</v>
      </c>
    </row>
    <row r="37" ht="12.75">
      <c r="B37" s="40"/>
    </row>
    <row r="38" ht="12.75">
      <c r="B38" s="40" t="s">
        <v>111</v>
      </c>
    </row>
    <row r="39" ht="12.75">
      <c r="B39" s="61" t="s">
        <v>102</v>
      </c>
    </row>
  </sheetData>
  <sheetProtection/>
  <mergeCells count="50">
    <mergeCell ref="B32:C32"/>
    <mergeCell ref="D23:E24"/>
    <mergeCell ref="G3:J3"/>
    <mergeCell ref="G4:J4"/>
    <mergeCell ref="I8:J8"/>
    <mergeCell ref="I9:J9"/>
    <mergeCell ref="G5:J5"/>
    <mergeCell ref="G6:J6"/>
    <mergeCell ref="D9:E10"/>
    <mergeCell ref="D11:E12"/>
    <mergeCell ref="I7:J7"/>
    <mergeCell ref="B13:B14"/>
    <mergeCell ref="B16:B17"/>
    <mergeCell ref="C16:C17"/>
    <mergeCell ref="C13:C14"/>
    <mergeCell ref="C11:C12"/>
    <mergeCell ref="D13:E14"/>
    <mergeCell ref="D16:E17"/>
    <mergeCell ref="I10:J10"/>
    <mergeCell ref="I11:J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  <mergeCell ref="B25:E25"/>
    <mergeCell ref="D18:E18"/>
    <mergeCell ref="B23:B24"/>
    <mergeCell ref="C23:C24"/>
    <mergeCell ref="C21:C22"/>
    <mergeCell ref="D21:E22"/>
    <mergeCell ref="B19:B20"/>
    <mergeCell ref="B21:B22"/>
    <mergeCell ref="C19:C20"/>
    <mergeCell ref="D19:E20"/>
    <mergeCell ref="B6:E6"/>
    <mergeCell ref="D8:E8"/>
    <mergeCell ref="D15:E15"/>
    <mergeCell ref="B3:E3"/>
    <mergeCell ref="D7:E7"/>
    <mergeCell ref="B4:E4"/>
    <mergeCell ref="B5:E5"/>
    <mergeCell ref="B9:B10"/>
    <mergeCell ref="B11:B12"/>
    <mergeCell ref="C9:C10"/>
  </mergeCells>
  <printOptions horizontalCentered="1"/>
  <pageMargins left="0.5905511811023623" right="0.5905511811023623" top="0.3937007874015748" bottom="0" header="0.3149606299212598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EE30"/>
  <sheetViews>
    <sheetView view="pageBreakPreview" zoomScaleSheetLayoutView="100" zoomScalePageLayoutView="0" workbookViewId="0" topLeftCell="A1">
      <selection activeCell="A20" sqref="A20:IV23"/>
    </sheetView>
  </sheetViews>
  <sheetFormatPr defaultColWidth="0.875" defaultRowHeight="12.75"/>
  <cols>
    <col min="1" max="16384" width="0.875" style="2" customWidth="1"/>
  </cols>
  <sheetData>
    <row r="1" ht="3" customHeight="1"/>
    <row r="2" spans="1:135" ht="15" customHeight="1">
      <c r="A2" s="203" t="s">
        <v>137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</row>
    <row r="3" spans="1:135" ht="13.5" customHeight="1">
      <c r="A3" s="203" t="s">
        <v>136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</row>
    <row r="4" spans="1:135" ht="12" customHeight="1">
      <c r="A4" s="264" t="s">
        <v>135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</row>
    <row r="5" ht="16.5" customHeight="1">
      <c r="EE5" s="83" t="s">
        <v>134</v>
      </c>
    </row>
    <row r="6" spans="1:135" ht="27" customHeight="1">
      <c r="A6" s="265" t="s">
        <v>33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7"/>
      <c r="CK6" s="268" t="s">
        <v>2</v>
      </c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70"/>
      <c r="CW6" s="268" t="s">
        <v>133</v>
      </c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70"/>
    </row>
    <row r="7" spans="1:135" ht="12.75">
      <c r="A7" s="235" t="s">
        <v>17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7"/>
      <c r="CK7" s="235" t="s">
        <v>18</v>
      </c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7"/>
      <c r="CW7" s="235">
        <v>1</v>
      </c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7"/>
    </row>
    <row r="8" spans="1:135" ht="12.75">
      <c r="A8" s="93"/>
      <c r="B8" s="248" t="s">
        <v>132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9"/>
      <c r="CK8" s="250">
        <v>12</v>
      </c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2"/>
      <c r="CW8" s="250">
        <v>16</v>
      </c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2"/>
    </row>
    <row r="9" spans="1:135" ht="12.75">
      <c r="A9" s="89"/>
      <c r="B9" s="255" t="s">
        <v>131</v>
      </c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6"/>
      <c r="CK9" s="253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54"/>
      <c r="CW9" s="253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54"/>
    </row>
    <row r="10" spans="1:135" ht="12.75">
      <c r="A10" s="91"/>
      <c r="B10" s="261" t="s">
        <v>130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2"/>
      <c r="CK10" s="235">
        <v>13</v>
      </c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7"/>
      <c r="CW10" s="235">
        <v>15</v>
      </c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/>
      <c r="EE10" s="237"/>
    </row>
    <row r="11" spans="1:135" ht="12.75">
      <c r="A11" s="91"/>
      <c r="B11" s="239" t="s">
        <v>129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40"/>
      <c r="CK11" s="235">
        <v>14</v>
      </c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7"/>
      <c r="CW11" s="235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  <c r="EE11" s="237"/>
    </row>
    <row r="12" spans="1:135" ht="12.75">
      <c r="A12" s="93"/>
      <c r="B12" s="257" t="s">
        <v>128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8"/>
      <c r="CK12" s="250">
        <v>15</v>
      </c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2"/>
      <c r="CW12" s="250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2"/>
    </row>
    <row r="13" spans="1:135" ht="12.75">
      <c r="A13" s="89"/>
      <c r="B13" s="259" t="s">
        <v>127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60"/>
      <c r="CK13" s="253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54"/>
      <c r="CW13" s="253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54"/>
    </row>
    <row r="14" spans="1:135" ht="12.75">
      <c r="A14" s="91"/>
      <c r="B14" s="246" t="s">
        <v>126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7"/>
      <c r="CK14" s="235">
        <v>16</v>
      </c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7"/>
      <c r="CW14" s="235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/>
      <c r="EE14" s="237"/>
    </row>
    <row r="15" spans="1:135" ht="12.75">
      <c r="A15" s="93"/>
      <c r="B15" s="248" t="s">
        <v>125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9"/>
      <c r="CK15" s="250">
        <v>17</v>
      </c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2"/>
      <c r="CW15" s="250">
        <v>16</v>
      </c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2"/>
    </row>
    <row r="16" spans="1:135" ht="12.75">
      <c r="A16" s="89"/>
      <c r="B16" s="255" t="s">
        <v>124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6"/>
      <c r="CK16" s="253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54"/>
      <c r="CW16" s="253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54"/>
    </row>
    <row r="17" spans="1:135" ht="12.75">
      <c r="A17" s="91"/>
      <c r="B17" s="239" t="s">
        <v>123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40"/>
      <c r="CK17" s="235">
        <v>18</v>
      </c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7"/>
      <c r="CW17" s="241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3"/>
    </row>
    <row r="18" spans="1:135" ht="12.75">
      <c r="A18" s="90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5"/>
      <c r="CK18" s="235">
        <v>19</v>
      </c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7"/>
      <c r="CW18" s="235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7"/>
    </row>
    <row r="19" spans="1:135" ht="12.75">
      <c r="A19" s="89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3"/>
      <c r="CK19" s="235">
        <v>20</v>
      </c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7"/>
      <c r="CW19" s="235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7"/>
    </row>
    <row r="21" spans="7:104" ht="12.75">
      <c r="G21" s="2" t="s">
        <v>80</v>
      </c>
      <c r="AW21" s="92" t="s">
        <v>92</v>
      </c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</row>
    <row r="22" spans="7:87" ht="12.75">
      <c r="G22" s="2" t="s">
        <v>79</v>
      </c>
      <c r="BE22" s="2" t="s">
        <v>81</v>
      </c>
      <c r="CI22" s="2" t="s">
        <v>101</v>
      </c>
    </row>
    <row r="23" spans="6:57" ht="24" customHeight="1">
      <c r="F23" s="51" t="s">
        <v>122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</row>
    <row r="24" spans="6:57" ht="10.5" customHeight="1">
      <c r="F24" s="51" t="s">
        <v>121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86"/>
      <c r="X24" s="86"/>
      <c r="Y24" s="86"/>
      <c r="Z24" s="86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87"/>
      <c r="BC24" s="87"/>
      <c r="BD24" s="87"/>
      <c r="BE24" s="87"/>
    </row>
    <row r="25" spans="6:53" ht="10.5" customHeight="1">
      <c r="F25" s="51" t="s">
        <v>120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</row>
    <row r="26" spans="6:135" ht="10.5" customHeight="1">
      <c r="F26" s="86" t="s">
        <v>119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163" t="s">
        <v>138</v>
      </c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E26" s="163" t="s">
        <v>179</v>
      </c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</row>
    <row r="27" spans="6:135" ht="10.5" customHeight="1">
      <c r="F27" s="86" t="s">
        <v>118</v>
      </c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85"/>
      <c r="CC27" s="85"/>
      <c r="CD27" s="85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2"/>
      <c r="DL27" s="22"/>
      <c r="DM27" s="22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</row>
    <row r="28" spans="6:135" ht="12.75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234" t="s">
        <v>86</v>
      </c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82"/>
      <c r="CC28" s="82"/>
      <c r="CD28" s="82"/>
      <c r="CE28" s="234" t="s">
        <v>81</v>
      </c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81"/>
      <c r="DL28" s="81"/>
      <c r="DM28" s="81"/>
      <c r="DN28" s="234" t="s">
        <v>101</v>
      </c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</row>
    <row r="29" spans="48:114" ht="12.75">
      <c r="AV29" s="167" t="s">
        <v>139</v>
      </c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84"/>
      <c r="CC29" s="84"/>
      <c r="CD29" s="84"/>
      <c r="CE29" s="263" t="s">
        <v>117</v>
      </c>
      <c r="CF29" s="263"/>
      <c r="CG29" s="271" t="s">
        <v>177</v>
      </c>
      <c r="CH29" s="271"/>
      <c r="CI29" s="271"/>
      <c r="CJ29" s="271"/>
      <c r="CK29" s="263" t="s">
        <v>116</v>
      </c>
      <c r="CL29" s="263"/>
      <c r="CM29" s="263"/>
      <c r="CN29" s="271" t="s">
        <v>143</v>
      </c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08">
        <v>20</v>
      </c>
      <c r="DA29" s="208"/>
      <c r="DB29" s="208"/>
      <c r="DC29" s="208"/>
      <c r="DD29" s="275" t="s">
        <v>177</v>
      </c>
      <c r="DE29" s="275"/>
      <c r="DF29" s="275"/>
      <c r="DG29" s="263" t="s">
        <v>115</v>
      </c>
      <c r="DH29" s="263"/>
      <c r="DI29" s="263"/>
      <c r="DJ29" s="263"/>
    </row>
    <row r="30" spans="48:135" ht="12.75">
      <c r="AV30" s="234" t="s">
        <v>84</v>
      </c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82"/>
      <c r="CC30" s="82"/>
      <c r="CD30" s="82"/>
      <c r="CE30" s="274" t="s">
        <v>85</v>
      </c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4"/>
      <c r="DG30" s="274"/>
      <c r="DH30" s="274"/>
      <c r="DI30" s="274"/>
      <c r="DJ30" s="274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</row>
  </sheetData>
  <sheetProtection/>
  <mergeCells count="55">
    <mergeCell ref="CG29:CJ29"/>
    <mergeCell ref="DG29:DJ29"/>
    <mergeCell ref="B19:CJ19"/>
    <mergeCell ref="CK19:CV19"/>
    <mergeCell ref="AV30:CA30"/>
    <mergeCell ref="CE30:DJ30"/>
    <mergeCell ref="CK29:CM29"/>
    <mergeCell ref="CN29:CY29"/>
    <mergeCell ref="CZ29:DC29"/>
    <mergeCell ref="DD29:DF29"/>
    <mergeCell ref="AV29:CA29"/>
    <mergeCell ref="CE29:CF29"/>
    <mergeCell ref="A2:EE2"/>
    <mergeCell ref="A3:EE3"/>
    <mergeCell ref="A4:EE4"/>
    <mergeCell ref="A6:CJ6"/>
    <mergeCell ref="CK6:CV6"/>
    <mergeCell ref="CW6:EE6"/>
    <mergeCell ref="A7:CJ7"/>
    <mergeCell ref="CK7:CV7"/>
    <mergeCell ref="CW7:EE7"/>
    <mergeCell ref="B8:CJ8"/>
    <mergeCell ref="CK8:CV9"/>
    <mergeCell ref="CW8:EE9"/>
    <mergeCell ref="B9:CJ9"/>
    <mergeCell ref="B10:CJ10"/>
    <mergeCell ref="CK10:CV10"/>
    <mergeCell ref="CW10:EE10"/>
    <mergeCell ref="B11:CJ11"/>
    <mergeCell ref="CK11:CV11"/>
    <mergeCell ref="CW11:EE11"/>
    <mergeCell ref="B12:CJ12"/>
    <mergeCell ref="CK12:CV13"/>
    <mergeCell ref="CW12:EE13"/>
    <mergeCell ref="B13:CJ13"/>
    <mergeCell ref="B14:CJ14"/>
    <mergeCell ref="CK14:CV14"/>
    <mergeCell ref="CW14:EE14"/>
    <mergeCell ref="B15:CJ15"/>
    <mergeCell ref="CK15:CV16"/>
    <mergeCell ref="CW15:EE16"/>
    <mergeCell ref="B16:CJ16"/>
    <mergeCell ref="B17:CJ17"/>
    <mergeCell ref="CK17:CV17"/>
    <mergeCell ref="CW17:EE17"/>
    <mergeCell ref="B18:CJ18"/>
    <mergeCell ref="CK18:CV18"/>
    <mergeCell ref="CW18:EE18"/>
    <mergeCell ref="AV28:CA28"/>
    <mergeCell ref="CE28:DJ28"/>
    <mergeCell ref="DN28:EE28"/>
    <mergeCell ref="CW19:EE19"/>
    <mergeCell ref="AV26:CA27"/>
    <mergeCell ref="CE26:DJ27"/>
    <mergeCell ref="DN26:EE27"/>
  </mergeCells>
  <printOptions/>
  <pageMargins left="1.3779527559055118" right="1.377952755905511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Шишелова</dc:creator>
  <cp:keywords/>
  <dc:description/>
  <cp:lastModifiedBy>Лукаш Яна Михайловна</cp:lastModifiedBy>
  <cp:lastPrinted>2017-11-13T13:45:17Z</cp:lastPrinted>
  <dcterms:created xsi:type="dcterms:W3CDTF">2008-01-14T06:23:01Z</dcterms:created>
  <dcterms:modified xsi:type="dcterms:W3CDTF">2017-11-15T11:16:31Z</dcterms:modified>
  <cp:category/>
  <cp:version/>
  <cp:contentType/>
  <cp:contentStatus/>
</cp:coreProperties>
</file>